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" sheetId="1" r:id="rId1"/>
    <sheet name="расходы" sheetId="2" r:id="rId2"/>
    <sheet name="источники финансирования деф" sheetId="3" r:id="rId3"/>
  </sheets>
  <definedNames/>
  <calcPr fullCalcOnLoad="1"/>
</workbook>
</file>

<file path=xl/sharedStrings.xml><?xml version="1.0" encoding="utf-8"?>
<sst xmlns="http://schemas.openxmlformats.org/spreadsheetml/2006/main" count="281" uniqueCount="220">
  <si>
    <t>Наименование показателя</t>
  </si>
  <si>
    <t>Код строки</t>
  </si>
  <si>
    <t>Исполнено</t>
  </si>
  <si>
    <t>Доходы бюджета- всего</t>
  </si>
  <si>
    <t>в том числе:</t>
  </si>
  <si>
    <t>Налоги на прибыль, доходы</t>
  </si>
  <si>
    <t>НДФЛ</t>
  </si>
  <si>
    <t>010</t>
  </si>
  <si>
    <t>020</t>
  </si>
  <si>
    <t>030</t>
  </si>
  <si>
    <t>040</t>
  </si>
  <si>
    <t>050</t>
  </si>
  <si>
    <t>060</t>
  </si>
  <si>
    <t>080</t>
  </si>
  <si>
    <t>100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</si>
  <si>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</si>
  <si>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</si>
  <si>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</si>
  <si>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</si>
  <si>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</si>
  <si>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</si>
  <si>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</si>
  <si>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</si>
  <si>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</si>
  <si>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</si>
  <si>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</si>
  <si>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</si>
  <si>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</si>
  <si>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</si>
  <si>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</si>
  <si>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</si>
  <si>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</si>
  <si>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</si>
  <si>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</si>
  <si>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</si>
  <si>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</si>
  <si>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</si>
  <si>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</si>
  <si>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</si>
  <si>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</si>
  <si>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</si>
  <si>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182 1 01 00000 00 0000 000</t>
  </si>
  <si>
    <t>182 1 01 02000 01 0000 000</t>
  </si>
  <si>
    <t>Налоги на имущество</t>
  </si>
  <si>
    <t>Налог на имущество физ.лиц</t>
  </si>
  <si>
    <t>182 1 06 00000 00 0000 000</t>
  </si>
  <si>
    <t>182 1 06 01000 00 0000 110</t>
  </si>
  <si>
    <t>182 1 06 01030 10 1000 110</t>
  </si>
  <si>
    <t>Земельный налог</t>
  </si>
  <si>
    <t>182 1 06 06000 00 0000 110</t>
  </si>
  <si>
    <t>Доходы от использования имущества, находящегося в государственной и муницип.собственности</t>
  </si>
  <si>
    <t>Прочие поступления от использования имущества, находящегося в государств. и муницип. собственности</t>
  </si>
  <si>
    <t>380</t>
  </si>
  <si>
    <t>390</t>
  </si>
  <si>
    <t>870 1 17 05000 00 0000 180</t>
  </si>
  <si>
    <t>870 1 17 05050 10 0000 180</t>
  </si>
  <si>
    <t>Безвозмездные поступления</t>
  </si>
  <si>
    <t>870 1 00 00000 00 0000 000</t>
  </si>
  <si>
    <t>870 2 02 01001 10 0000 151</t>
  </si>
  <si>
    <t>870 2 02 03015 10 0000 151</t>
  </si>
  <si>
    <t>Неисполненные назначения</t>
  </si>
  <si>
    <t>Расходы бюджета- всего</t>
  </si>
  <si>
    <t>услуги связи</t>
  </si>
  <si>
    <t>транспортные услуги</t>
  </si>
  <si>
    <t>коммунальные услуги</t>
  </si>
  <si>
    <t>прочие расходы</t>
  </si>
  <si>
    <t>Дата</t>
  </si>
  <si>
    <t>по ОКПО</t>
  </si>
  <si>
    <t>1. ДОХОДЫ БЮДЖЕТА</t>
  </si>
  <si>
    <t>2. РАСХОДЫ БЮДЖЕТА</t>
  </si>
  <si>
    <t>3. ИСТОЧНИКИ ФИНАНСИРОВАНИЯ ДЕФИЦИТОВ БЮДЖЕТОВ</t>
  </si>
  <si>
    <t>1</t>
  </si>
  <si>
    <t>2</t>
  </si>
  <si>
    <t>3</t>
  </si>
  <si>
    <t>4</t>
  </si>
  <si>
    <t>5</t>
  </si>
  <si>
    <t>9</t>
  </si>
  <si>
    <t>Источники финансирования дефицита бюджетов- всего</t>
  </si>
  <si>
    <t>источники внутреннего финансирования бюджета</t>
  </si>
  <si>
    <t>из них:</t>
  </si>
  <si>
    <t>кред.,получен.в валюте РФ от кредитных организаций</t>
  </si>
  <si>
    <t>кредиты</t>
  </si>
  <si>
    <t>Источники внешнего финасирования бюджета</t>
  </si>
  <si>
    <t>Руководитель</t>
  </si>
  <si>
    <t>Залялютдинова А.И.</t>
  </si>
  <si>
    <t>Главный бухгалтер</t>
  </si>
  <si>
    <t>Итого собственные доходы</t>
  </si>
  <si>
    <t>КОДЫ</t>
  </si>
  <si>
    <t>Наименование</t>
  </si>
  <si>
    <t>финансового органа</t>
  </si>
  <si>
    <t>Глава по БК</t>
  </si>
  <si>
    <t>по ОКАТО</t>
  </si>
  <si>
    <t>х</t>
  </si>
  <si>
    <t>Код дохода по бюджетной классификации</t>
  </si>
  <si>
    <t>Утвержденные бюджетные назначения</t>
  </si>
  <si>
    <t>МУ Администрация МО "Тетюшское сельское поселение"</t>
  </si>
  <si>
    <t>Форма 0503117</t>
  </si>
  <si>
    <r>
      <t xml:space="preserve">Наименование публично-правового образования: </t>
    </r>
    <r>
      <rPr>
        <u val="single"/>
        <sz val="8"/>
        <rFont val="Arial Narrow"/>
        <family val="2"/>
      </rPr>
      <t>МО "Тетюшское сельское поселение"</t>
    </r>
  </si>
  <si>
    <r>
      <t xml:space="preserve">Единица измерения: </t>
    </r>
    <r>
      <rPr>
        <u val="single"/>
        <sz val="8"/>
        <rFont val="Arial Narrow"/>
        <family val="2"/>
      </rPr>
      <t xml:space="preserve">руб. </t>
    </r>
  </si>
  <si>
    <t>Код расхода по бюджетной классификации</t>
  </si>
  <si>
    <t>Результат исполнения бюджета (дефицит/профицит)</t>
  </si>
  <si>
    <t>Наименвание показателя</t>
  </si>
  <si>
    <t>Код источника финансировния дефицита бюджета по бюджетной классификации</t>
  </si>
  <si>
    <t>Утвержденные бджетные назначения</t>
  </si>
  <si>
    <t>Финансист</t>
  </si>
  <si>
    <t>заработная плата</t>
  </si>
  <si>
    <t>начисления на выпл.по опл.труда</t>
  </si>
  <si>
    <t>870 1 11 00000 00 0000 000</t>
  </si>
  <si>
    <t>870 1 11 09045 10 0000 120</t>
  </si>
  <si>
    <t>работы, услуги по содержанию имущества</t>
  </si>
  <si>
    <t>увеличение стоимости ОС</t>
  </si>
  <si>
    <t>увеличение стоимости МЗ</t>
  </si>
  <si>
    <t>арендная плата за пользование имуществом</t>
  </si>
  <si>
    <t>прочие работы, услуги</t>
  </si>
  <si>
    <t>Другие общегосударственные вопросы</t>
  </si>
  <si>
    <t>Жилищно-коммунальное хозяйство и благоустройство</t>
  </si>
  <si>
    <t>перечисления другим бюджетам бюджетной системы РФ</t>
  </si>
  <si>
    <t>Результат исполнения бюджета (дефицит "-", профицит "+"</t>
  </si>
  <si>
    <t>изменение остатков средств</t>
  </si>
  <si>
    <t>090</t>
  </si>
  <si>
    <t>110</t>
  </si>
  <si>
    <t>Культура (Клуб)</t>
  </si>
  <si>
    <t>Налоги на совокупный доход</t>
  </si>
  <si>
    <t>Единый с/х налог</t>
  </si>
  <si>
    <t>182 1 05 00000 00 0000 000</t>
  </si>
  <si>
    <t>182 1 05 03000 01 0000 110</t>
  </si>
  <si>
    <t>400</t>
  </si>
  <si>
    <t>410</t>
  </si>
  <si>
    <t>420</t>
  </si>
  <si>
    <t>430</t>
  </si>
  <si>
    <t>440</t>
  </si>
  <si>
    <t>070</t>
  </si>
  <si>
    <t>Прочие неналоговые доходы</t>
  </si>
  <si>
    <t>Дотации бюджетам поселений на вырававнивание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</si>
  <si>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</si>
  <si>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Периодичность: годовая</t>
  </si>
  <si>
    <t>182 1 01 02010 01 1000 110</t>
  </si>
  <si>
    <t>182 1 01 02040 01 1000 110</t>
  </si>
  <si>
    <t>Функционирование органов местных администраций</t>
  </si>
  <si>
    <t>870.0104.0020400.121.211</t>
  </si>
  <si>
    <t>870.0104.0020400.121.213</t>
  </si>
  <si>
    <t>870.0104.0020800.121.211</t>
  </si>
  <si>
    <t>870.0104.0020800.121.213</t>
  </si>
  <si>
    <t>870.0113.0930000.222.340</t>
  </si>
  <si>
    <t>870.0113.0930000.242.226</t>
  </si>
  <si>
    <t>870.0113.0930000.244.224</t>
  </si>
  <si>
    <t>870.0113.0930000.244.226</t>
  </si>
  <si>
    <t>870.0113.0930000.244.340</t>
  </si>
  <si>
    <t>Национальная оборона</t>
  </si>
  <si>
    <t>Национальная безопасность и правоохранительная деятельность</t>
  </si>
  <si>
    <t>870.0310.2026700.244.226</t>
  </si>
  <si>
    <t>Национальная экономика</t>
  </si>
  <si>
    <t>870.0503.6000100.244.223</t>
  </si>
  <si>
    <t>870.0503.6000500.244.225</t>
  </si>
  <si>
    <t>870.0503.6000500.244.340</t>
  </si>
  <si>
    <t>870.0801.4400000.244.290</t>
  </si>
  <si>
    <t>870.0801.4400000.244.340</t>
  </si>
  <si>
    <t>Социальная политика</t>
  </si>
  <si>
    <t>182 1 01 02030 01 3000 110</t>
  </si>
  <si>
    <t>182 1 05 03010 01 1000 110</t>
  </si>
  <si>
    <t>870.0113.0930000.244.225</t>
  </si>
  <si>
    <t>Резервные фонды</t>
  </si>
  <si>
    <t>870.0111.0700500.870.290</t>
  </si>
  <si>
    <t>870.0502.3510500.244.225</t>
  </si>
  <si>
    <t>пособия по социальной помощи населению</t>
  </si>
  <si>
    <t>870.0113.0930000.242.221</t>
  </si>
  <si>
    <t>870.0113.0930000.244.222</t>
  </si>
  <si>
    <t>870.0113.0930000.244.223</t>
  </si>
  <si>
    <t>870.0113.0930000.852.290</t>
  </si>
  <si>
    <t>870.1003.5053300.323.262</t>
  </si>
  <si>
    <t>182 1 01 02030 01 1000 110</t>
  </si>
  <si>
    <t>182 1 06 01030 10 2100 110</t>
  </si>
  <si>
    <t>182 1 06 06033 10 1000 110</t>
  </si>
  <si>
    <t>182 1 06 06033 10 2100 110</t>
  </si>
  <si>
    <t>182 1 06 06043 10 2100 110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</si>
  <si>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</si>
  <si>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870 2 02 04014 10 0000 151</t>
  </si>
  <si>
    <t>870.0113.0930000.111.211</t>
  </si>
  <si>
    <t>870.0113.0930000.111.213</t>
  </si>
  <si>
    <t>870.0113.0930000.244.221</t>
  </si>
  <si>
    <t>870.0203.1255118.111.211</t>
  </si>
  <si>
    <t>870.0203.1255118.111.213</t>
  </si>
  <si>
    <t>870.0310.2026700.222.340</t>
  </si>
  <si>
    <t>870.0409.3150400.244.225</t>
  </si>
  <si>
    <t>870.0502.3510500.244.290</t>
  </si>
  <si>
    <t>870.0503.6000200.244.225</t>
  </si>
  <si>
    <t>870.0801.4400000.244.226</t>
  </si>
  <si>
    <t>870.0801.5230600.540.251</t>
  </si>
  <si>
    <t>870.0103.5230600.540.251</t>
  </si>
  <si>
    <t>Дерябин А.А.</t>
  </si>
  <si>
    <t>182 1 06 06033 10 3000 110</t>
  </si>
  <si>
    <t>870.0113.0930000.244.310</t>
  </si>
  <si>
    <t>870.0310.2026700.244.225</t>
  </si>
  <si>
    <t>Латыпова А.Д.</t>
  </si>
  <si>
    <t>182 1 01 02010 01 2100 110</t>
  </si>
  <si>
    <t>182 1 01 02010 01 3000 110</t>
  </si>
  <si>
    <t>182 1 05 03010 01 2100 110</t>
  </si>
  <si>
    <t>182 1 05 03010 01 3000 110</t>
  </si>
  <si>
    <t>ОТЧЕТ ОБ ИСПОЛНЕНИИ БЮДЖЕТА МУНИЦИПАЛЬНОГО ОБРАЗОВАНИЯ "ТЕТЮШСКОЕ СЕЛЬСКОЕ ПОСЕЛЕНИЕ" УЛЬЯНОВСКОГО РАЙОНА ЗА 2015 год</t>
  </si>
  <si>
    <t>на 01 января 2016г.</t>
  </si>
  <si>
    <t>182 1 06 01030 10 4000 110</t>
  </si>
  <si>
    <t>182 1 06 06033 10 4000 110</t>
  </si>
  <si>
    <t xml:space="preserve">182 1 06 06043 10 1000 110 </t>
  </si>
  <si>
    <t>182 1 06 06043 10 3000 110</t>
  </si>
  <si>
    <t>Доходы от оказания платных услуг (работ) и компенсации затрат государства</t>
  </si>
  <si>
    <t>870 1 13 00000 00 0000 000</t>
  </si>
  <si>
    <t>Прочие доходы от компенсации затрат бюджетов поселений</t>
  </si>
  <si>
    <t>870 1 13 02995 10 0000 130</t>
  </si>
  <si>
    <t>Возврат отстатков субсидий, субвенций и иных межбюджетных трансфертов, имеющих целевое назначение, прошлых лет из бюджетов поселений</t>
  </si>
  <si>
    <t>870 2 19 05000 10 0000 151</t>
  </si>
  <si>
    <t>прочие выплаты</t>
  </si>
  <si>
    <t>870.0104.0020400.122.212</t>
  </si>
  <si>
    <t>870.0113.0930000.242.310</t>
  </si>
  <si>
    <t>870.0113.0930000.853.290</t>
  </si>
  <si>
    <t>870.0503.6000500.222.340</t>
  </si>
  <si>
    <t>580</t>
  </si>
  <si>
    <t>590</t>
  </si>
  <si>
    <t>600</t>
  </si>
  <si>
    <t>610</t>
  </si>
  <si>
    <t>11 января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</si>
</sst>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2" fontId="47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/>
    </xf>
    <xf numFmtId="0" fontId="50" fillId="5" borderId="14" xfId="0" applyFont="1" applyFill="1" applyBorder="1" applyAlignment="1">
      <alignment vertical="top" wrapText="1"/>
    </xf>
    <xf numFmtId="0" fontId="51" fillId="4" borderId="14" xfId="0" applyFont="1" applyFill="1" applyBorder="1" applyAlignment="1">
      <alignment vertical="top" wrapText="1"/>
    </xf>
    <xf numFmtId="49" fontId="52" fillId="5" borderId="14" xfId="0" applyNumberFormat="1" applyFont="1" applyFill="1" applyBorder="1" applyAlignment="1">
      <alignment horizontal="center" vertical="top"/>
    </xf>
    <xf numFmtId="2" fontId="52" fillId="5" borderId="14" xfId="0" applyNumberFormat="1" applyFont="1" applyFill="1" applyBorder="1" applyAlignment="1">
      <alignment vertical="top"/>
    </xf>
    <xf numFmtId="0" fontId="49" fillId="0" borderId="14" xfId="0" applyFont="1" applyBorder="1" applyAlignment="1">
      <alignment vertical="top" wrapText="1"/>
    </xf>
    <xf numFmtId="2" fontId="48" fillId="33" borderId="14" xfId="0" applyNumberFormat="1" applyFont="1" applyFill="1" applyBorder="1" applyAlignment="1">
      <alignment vertical="top"/>
    </xf>
    <xf numFmtId="0" fontId="49" fillId="17" borderId="14" xfId="0" applyFont="1" applyFill="1" applyBorder="1" applyAlignment="1">
      <alignment vertical="top" wrapText="1"/>
    </xf>
    <xf numFmtId="0" fontId="49" fillId="5" borderId="14" xfId="0" applyFont="1" applyFill="1" applyBorder="1" applyAlignment="1">
      <alignment/>
    </xf>
    <xf numFmtId="49" fontId="49" fillId="5" borderId="14" xfId="0" applyNumberFormat="1" applyFont="1" applyFill="1" applyBorder="1" applyAlignment="1">
      <alignment horizontal="center"/>
    </xf>
    <xf numFmtId="2" fontId="49" fillId="5" borderId="14" xfId="0" applyNumberFormat="1" applyFont="1" applyFill="1" applyBorder="1" applyAlignment="1">
      <alignment/>
    </xf>
    <xf numFmtId="49" fontId="49" fillId="0" borderId="14" xfId="0" applyNumberFormat="1" applyFont="1" applyBorder="1" applyAlignment="1">
      <alignment horizontal="center"/>
    </xf>
    <xf numFmtId="2" fontId="49" fillId="0" borderId="14" xfId="0" applyNumberFormat="1" applyFont="1" applyBorder="1" applyAlignment="1">
      <alignment/>
    </xf>
    <xf numFmtId="0" fontId="49" fillId="33" borderId="14" xfId="0" applyFont="1" applyFill="1" applyBorder="1" applyAlignment="1">
      <alignment horizontal="left"/>
    </xf>
    <xf numFmtId="2" fontId="49" fillId="33" borderId="14" xfId="0" applyNumberFormat="1" applyFont="1" applyFill="1" applyBorder="1" applyAlignment="1">
      <alignment/>
    </xf>
    <xf numFmtId="0" fontId="49" fillId="0" borderId="14" xfId="0" applyFont="1" applyBorder="1" applyAlignment="1">
      <alignment horizontal="center"/>
    </xf>
    <xf numFmtId="1" fontId="49" fillId="0" borderId="14" xfId="0" applyNumberFormat="1" applyFont="1" applyBorder="1" applyAlignment="1">
      <alignment/>
    </xf>
    <xf numFmtId="0" fontId="49" fillId="0" borderId="14" xfId="0" applyFont="1" applyFill="1" applyBorder="1" applyAlignment="1">
      <alignment horizontal="left"/>
    </xf>
    <xf numFmtId="0" fontId="49" fillId="0" borderId="14" xfId="0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1" fontId="49" fillId="0" borderId="15" xfId="0" applyNumberFormat="1" applyFont="1" applyBorder="1" applyAlignment="1">
      <alignment/>
    </xf>
    <xf numFmtId="0" fontId="49" fillId="0" borderId="15" xfId="0" applyFont="1" applyBorder="1" applyAlignment="1">
      <alignment/>
    </xf>
    <xf numFmtId="1" fontId="49" fillId="0" borderId="0" xfId="0" applyNumberFormat="1" applyFont="1" applyAlignment="1">
      <alignment/>
    </xf>
    <xf numFmtId="0" fontId="49" fillId="0" borderId="16" xfId="0" applyFont="1" applyBorder="1" applyAlignment="1">
      <alignment/>
    </xf>
    <xf numFmtId="0" fontId="49" fillId="0" borderId="14" xfId="0" applyFont="1" applyFill="1" applyBorder="1" applyAlignment="1">
      <alignment/>
    </xf>
    <xf numFmtId="49" fontId="49" fillId="0" borderId="14" xfId="0" applyNumberFormat="1" applyFont="1" applyFill="1" applyBorder="1" applyAlignment="1">
      <alignment horizontal="center"/>
    </xf>
    <xf numFmtId="2" fontId="50" fillId="5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4" xfId="0" applyFont="1" applyBorder="1" applyAlignment="1">
      <alignment vertical="top"/>
    </xf>
    <xf numFmtId="2" fontId="49" fillId="0" borderId="14" xfId="0" applyNumberFormat="1" applyFont="1" applyBorder="1" applyAlignment="1">
      <alignment vertical="top"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49" fillId="0" borderId="17" xfId="0" applyNumberFormat="1" applyFont="1" applyBorder="1" applyAlignment="1">
      <alignment horizontal="center"/>
    </xf>
    <xf numFmtId="0" fontId="49" fillId="0" borderId="17" xfId="0" applyFont="1" applyBorder="1" applyAlignment="1">
      <alignment vertical="top"/>
    </xf>
    <xf numFmtId="1" fontId="49" fillId="0" borderId="16" xfId="0" applyNumberFormat="1" applyFont="1" applyBorder="1" applyAlignment="1">
      <alignment/>
    </xf>
    <xf numFmtId="49" fontId="49" fillId="0" borderId="18" xfId="0" applyNumberFormat="1" applyFont="1" applyBorder="1" applyAlignment="1">
      <alignment horizontal="center"/>
    </xf>
    <xf numFmtId="49" fontId="49" fillId="0" borderId="19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1" fontId="49" fillId="0" borderId="21" xfId="0" applyNumberFormat="1" applyFont="1" applyBorder="1" applyAlignment="1">
      <alignment vertical="top"/>
    </xf>
    <xf numFmtId="2" fontId="49" fillId="0" borderId="22" xfId="0" applyNumberFormat="1" applyFont="1" applyBorder="1" applyAlignment="1">
      <alignment vertical="top"/>
    </xf>
    <xf numFmtId="1" fontId="49" fillId="0" borderId="23" xfId="0" applyNumberFormat="1" applyFont="1" applyBorder="1" applyAlignment="1">
      <alignment vertical="top"/>
    </xf>
    <xf numFmtId="2" fontId="49" fillId="0" borderId="24" xfId="0" applyNumberFormat="1" applyFont="1" applyBorder="1" applyAlignment="1">
      <alignment vertical="top"/>
    </xf>
    <xf numFmtId="0" fontId="49" fillId="0" borderId="0" xfId="0" applyFont="1" applyBorder="1" applyAlignment="1">
      <alignment horizontal="left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9" fillId="0" borderId="27" xfId="0" applyFont="1" applyBorder="1" applyAlignment="1">
      <alignment horizontal="center" vertical="top" wrapText="1"/>
    </xf>
    <xf numFmtId="0" fontId="49" fillId="7" borderId="14" xfId="0" applyFont="1" applyFill="1" applyBorder="1" applyAlignment="1">
      <alignment vertical="top"/>
    </xf>
    <xf numFmtId="49" fontId="48" fillId="7" borderId="14" xfId="58" applyNumberFormat="1" applyFont="1" applyFill="1" applyBorder="1" applyAlignment="1">
      <alignment horizontal="center" vertical="top"/>
    </xf>
    <xf numFmtId="0" fontId="48" fillId="7" borderId="14" xfId="0" applyFont="1" applyFill="1" applyBorder="1" applyAlignment="1">
      <alignment horizontal="center" vertical="top"/>
    </xf>
    <xf numFmtId="2" fontId="48" fillId="7" borderId="14" xfId="0" applyNumberFormat="1" applyFont="1" applyFill="1" applyBorder="1" applyAlignment="1">
      <alignment vertical="top"/>
    </xf>
    <xf numFmtId="49" fontId="48" fillId="0" borderId="14" xfId="0" applyNumberFormat="1" applyFont="1" applyBorder="1" applyAlignment="1">
      <alignment horizontal="center" vertical="top"/>
    </xf>
    <xf numFmtId="0" fontId="48" fillId="0" borderId="14" xfId="0" applyFont="1" applyBorder="1" applyAlignment="1">
      <alignment vertical="top"/>
    </xf>
    <xf numFmtId="2" fontId="48" fillId="0" borderId="14" xfId="0" applyNumberFormat="1" applyFont="1" applyBorder="1" applyAlignment="1">
      <alignment vertical="top"/>
    </xf>
    <xf numFmtId="0" fontId="50" fillId="5" borderId="14" xfId="0" applyFont="1" applyFill="1" applyBorder="1" applyAlignment="1">
      <alignment vertical="top"/>
    </xf>
    <xf numFmtId="1" fontId="52" fillId="5" borderId="14" xfId="0" applyNumberFormat="1" applyFont="1" applyFill="1" applyBorder="1" applyAlignment="1">
      <alignment vertical="top"/>
    </xf>
    <xf numFmtId="0" fontId="51" fillId="4" borderId="14" xfId="0" applyFont="1" applyFill="1" applyBorder="1" applyAlignment="1">
      <alignment vertical="top"/>
    </xf>
    <xf numFmtId="49" fontId="54" fillId="4" borderId="14" xfId="0" applyNumberFormat="1" applyFont="1" applyFill="1" applyBorder="1" applyAlignment="1">
      <alignment horizontal="center" vertical="top"/>
    </xf>
    <xf numFmtId="1" fontId="54" fillId="4" borderId="14" xfId="0" applyNumberFormat="1" applyFont="1" applyFill="1" applyBorder="1" applyAlignment="1">
      <alignment vertical="top"/>
    </xf>
    <xf numFmtId="2" fontId="54" fillId="4" borderId="14" xfId="0" applyNumberFormat="1" applyFont="1" applyFill="1" applyBorder="1" applyAlignment="1">
      <alignment vertical="top"/>
    </xf>
    <xf numFmtId="2" fontId="48" fillId="0" borderId="14" xfId="58" applyNumberFormat="1" applyFont="1" applyBorder="1" applyAlignment="1">
      <alignment vertical="top"/>
    </xf>
    <xf numFmtId="49" fontId="48" fillId="17" borderId="14" xfId="0" applyNumberFormat="1" applyFont="1" applyFill="1" applyBorder="1" applyAlignment="1">
      <alignment horizontal="center" vertical="top"/>
    </xf>
    <xf numFmtId="2" fontId="48" fillId="17" borderId="14" xfId="0" applyNumberFormat="1" applyFont="1" applyFill="1" applyBorder="1" applyAlignment="1">
      <alignment vertical="top"/>
    </xf>
    <xf numFmtId="0" fontId="50" fillId="0" borderId="14" xfId="0" applyFont="1" applyBorder="1" applyAlignment="1">
      <alignment vertical="top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2" fontId="50" fillId="0" borderId="14" xfId="0" applyNumberFormat="1" applyFont="1" applyBorder="1" applyAlignment="1">
      <alignment vertical="top" wrapText="1"/>
    </xf>
    <xf numFmtId="2" fontId="38" fillId="0" borderId="14" xfId="0" applyNumberFormat="1" applyFont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55" fillId="4" borderId="14" xfId="0" applyFont="1" applyFill="1" applyBorder="1" applyAlignment="1">
      <alignment vertical="top" wrapText="1"/>
    </xf>
    <xf numFmtId="2" fontId="52" fillId="5" borderId="14" xfId="58" applyNumberFormat="1" applyFont="1" applyFill="1" applyBorder="1" applyAlignment="1">
      <alignment vertical="top"/>
    </xf>
    <xf numFmtId="2" fontId="54" fillId="4" borderId="14" xfId="58" applyNumberFormat="1" applyFont="1" applyFill="1" applyBorder="1" applyAlignment="1">
      <alignment vertical="top"/>
    </xf>
    <xf numFmtId="0" fontId="49" fillId="33" borderId="14" xfId="0" applyFont="1" applyFill="1" applyBorder="1" applyAlignment="1">
      <alignment vertical="top"/>
    </xf>
    <xf numFmtId="49" fontId="48" fillId="33" borderId="14" xfId="0" applyNumberFormat="1" applyFont="1" applyFill="1" applyBorder="1" applyAlignment="1">
      <alignment horizontal="center" vertical="top"/>
    </xf>
    <xf numFmtId="2" fontId="48" fillId="33" borderId="14" xfId="58" applyNumberFormat="1" applyFont="1" applyFill="1" applyBorder="1" applyAlignment="1">
      <alignment vertical="top"/>
    </xf>
    <xf numFmtId="0" fontId="49" fillId="33" borderId="14" xfId="0" applyFont="1" applyFill="1" applyBorder="1" applyAlignment="1">
      <alignment/>
    </xf>
    <xf numFmtId="2" fontId="49" fillId="33" borderId="14" xfId="0" applyNumberFormat="1" applyFont="1" applyFill="1" applyBorder="1" applyAlignment="1">
      <alignment/>
    </xf>
    <xf numFmtId="2" fontId="50" fillId="5" borderId="14" xfId="0" applyNumberFormat="1" applyFont="1" applyFill="1" applyBorder="1" applyAlignment="1">
      <alignment horizontal="right"/>
    </xf>
    <xf numFmtId="2" fontId="49" fillId="33" borderId="14" xfId="0" applyNumberFormat="1" applyFont="1" applyFill="1" applyBorder="1" applyAlignment="1">
      <alignment horizontal="right"/>
    </xf>
    <xf numFmtId="0" fontId="52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2" fontId="48" fillId="0" borderId="0" xfId="0" applyNumberFormat="1" applyFont="1" applyBorder="1" applyAlignment="1">
      <alignment horizontal="right"/>
    </xf>
    <xf numFmtId="0" fontId="50" fillId="5" borderId="14" xfId="0" applyFont="1" applyFill="1" applyBorder="1" applyAlignment="1">
      <alignment horizontal="left"/>
    </xf>
    <xf numFmtId="0" fontId="50" fillId="5" borderId="17" xfId="0" applyFont="1" applyFill="1" applyBorder="1" applyAlignment="1">
      <alignment horizontal="left"/>
    </xf>
    <xf numFmtId="0" fontId="50" fillId="5" borderId="15" xfId="0" applyFont="1" applyFill="1" applyBorder="1" applyAlignment="1">
      <alignment horizontal="left"/>
    </xf>
    <xf numFmtId="0" fontId="50" fillId="5" borderId="30" xfId="0" applyFont="1" applyFill="1" applyBorder="1" applyAlignment="1">
      <alignment horizontal="left"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2" fontId="49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125" zoomScaleNormal="125" zoomScalePageLayoutView="0" workbookViewId="0" topLeftCell="A1">
      <selection activeCell="B52" sqref="B52"/>
    </sheetView>
  </sheetViews>
  <sheetFormatPr defaultColWidth="9.140625" defaultRowHeight="15"/>
  <cols>
    <col min="1" max="1" width="23.57421875" style="0" customWidth="1"/>
    <col min="3" max="3" width="24.7109375" style="0" customWidth="1"/>
    <col min="4" max="4" width="11.28125" style="0" customWidth="1"/>
    <col min="5" max="5" width="13.140625" style="0" customWidth="1"/>
    <col min="6" max="6" width="11.28125" style="0" customWidth="1"/>
  </cols>
  <sheetData>
    <row r="1" spans="1:6" ht="33" customHeight="1" thickBot="1">
      <c r="A1" s="105" t="s">
        <v>198</v>
      </c>
      <c r="B1" s="105"/>
      <c r="C1" s="105"/>
      <c r="D1" s="105"/>
      <c r="E1" s="106"/>
      <c r="F1" s="4" t="s">
        <v>87</v>
      </c>
    </row>
    <row r="2" spans="1:6" ht="15">
      <c r="A2" s="107" t="s">
        <v>199</v>
      </c>
      <c r="B2" s="107"/>
      <c r="C2" s="107"/>
      <c r="D2" s="107"/>
      <c r="E2" s="108"/>
      <c r="F2" s="5">
        <v>503117</v>
      </c>
    </row>
    <row r="3" spans="1:6" ht="15">
      <c r="A3" s="6"/>
      <c r="B3" s="6"/>
      <c r="C3" s="6"/>
      <c r="D3" s="6"/>
      <c r="E3" s="7" t="s">
        <v>66</v>
      </c>
      <c r="F3" s="8">
        <v>42380</v>
      </c>
    </row>
    <row r="4" spans="1:6" ht="15">
      <c r="A4" s="6" t="s">
        <v>88</v>
      </c>
      <c r="B4" s="109"/>
      <c r="C4" s="109"/>
      <c r="D4" s="109"/>
      <c r="E4" s="7" t="s">
        <v>67</v>
      </c>
      <c r="F4" s="9"/>
    </row>
    <row r="5" spans="1:6" ht="15">
      <c r="A5" s="6" t="s">
        <v>89</v>
      </c>
      <c r="B5" s="110" t="s">
        <v>95</v>
      </c>
      <c r="C5" s="110"/>
      <c r="D5" s="110"/>
      <c r="E5" s="7" t="s">
        <v>90</v>
      </c>
      <c r="F5" s="9">
        <v>870</v>
      </c>
    </row>
    <row r="6" spans="1:6" ht="15">
      <c r="A6" s="111" t="s">
        <v>97</v>
      </c>
      <c r="B6" s="111"/>
      <c r="C6" s="111"/>
      <c r="D6" s="111"/>
      <c r="E6" s="10" t="s">
        <v>91</v>
      </c>
      <c r="F6" s="9">
        <v>73252865000</v>
      </c>
    </row>
    <row r="7" spans="1:6" ht="15">
      <c r="A7" s="6" t="s">
        <v>135</v>
      </c>
      <c r="B7" s="6"/>
      <c r="C7" s="6"/>
      <c r="D7" s="6"/>
      <c r="E7" s="6"/>
      <c r="F7" s="9"/>
    </row>
    <row r="8" spans="1:6" ht="15.75" thickBot="1">
      <c r="A8" s="6" t="s">
        <v>98</v>
      </c>
      <c r="B8" s="6"/>
      <c r="C8" s="6"/>
      <c r="D8" s="6"/>
      <c r="E8" s="6"/>
      <c r="F8" s="11">
        <v>383</v>
      </c>
    </row>
    <row r="9" spans="1:6" ht="15.75" customHeight="1">
      <c r="A9" s="103" t="s">
        <v>68</v>
      </c>
      <c r="B9" s="104"/>
      <c r="C9" s="104"/>
      <c r="D9" s="104"/>
      <c r="E9" s="104"/>
      <c r="F9" s="12"/>
    </row>
    <row r="10" spans="1:6" ht="66">
      <c r="A10" s="13" t="s">
        <v>0</v>
      </c>
      <c r="B10" s="13" t="s">
        <v>1</v>
      </c>
      <c r="C10" s="13" t="s">
        <v>93</v>
      </c>
      <c r="D10" s="13" t="s">
        <v>94</v>
      </c>
      <c r="E10" s="13" t="s">
        <v>2</v>
      </c>
      <c r="F10" s="13" t="s">
        <v>60</v>
      </c>
    </row>
    <row r="11" spans="1:6" ht="16.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</row>
    <row r="12" spans="1:6" ht="16.5">
      <c r="A12" s="69" t="s">
        <v>3</v>
      </c>
      <c r="B12" s="70" t="s">
        <v>7</v>
      </c>
      <c r="C12" s="71" t="s">
        <v>92</v>
      </c>
      <c r="D12" s="72">
        <f>D14+D27+D40+D42+D44+D47+D22</f>
        <v>3409844</v>
      </c>
      <c r="E12" s="72">
        <f>E14+E27+E40+E42+E44+E47+E22</f>
        <v>3447823.86</v>
      </c>
      <c r="F12" s="72">
        <f>F14+F27+F40+F42+F44+F47+F22</f>
        <v>-37979.86000000003</v>
      </c>
    </row>
    <row r="13" spans="1:6" ht="16.5">
      <c r="A13" s="51" t="s">
        <v>4</v>
      </c>
      <c r="B13" s="73" t="s">
        <v>8</v>
      </c>
      <c r="C13" s="74"/>
      <c r="D13" s="75"/>
      <c r="E13" s="75"/>
      <c r="F13" s="75"/>
    </row>
    <row r="14" spans="1:6" ht="16.5">
      <c r="A14" s="76" t="s">
        <v>5</v>
      </c>
      <c r="B14" s="17" t="s">
        <v>9</v>
      </c>
      <c r="C14" s="77" t="s">
        <v>41</v>
      </c>
      <c r="D14" s="18">
        <f>D15</f>
        <v>393500</v>
      </c>
      <c r="E14" s="18">
        <f>E15</f>
        <v>432119.49999999994</v>
      </c>
      <c r="F14" s="18">
        <f>F15</f>
        <v>-38619.49999999994</v>
      </c>
    </row>
    <row r="15" spans="1:6" ht="16.5">
      <c r="A15" s="78" t="s">
        <v>6</v>
      </c>
      <c r="B15" s="79" t="s">
        <v>10</v>
      </c>
      <c r="C15" s="80" t="s">
        <v>42</v>
      </c>
      <c r="D15" s="81">
        <f>SUM(D16:D21)</f>
        <v>393500</v>
      </c>
      <c r="E15" s="81">
        <f>SUM(E16:E21)</f>
        <v>432119.49999999994</v>
      </c>
      <c r="F15" s="81">
        <f aca="true" t="shared" si="0" ref="F15:F21">D15-E15</f>
        <v>-38619.49999999994</v>
      </c>
    </row>
    <row r="16" spans="1:6" ht="16.5">
      <c r="A16" s="51"/>
      <c r="B16" s="73" t="s">
        <v>11</v>
      </c>
      <c r="C16" s="82" t="s">
        <v>136</v>
      </c>
      <c r="D16" s="75">
        <v>393500</v>
      </c>
      <c r="E16" s="75">
        <v>405079.86</v>
      </c>
      <c r="F16" s="75">
        <f t="shared" si="0"/>
        <v>-11579.859999999986</v>
      </c>
    </row>
    <row r="17" spans="1:6" ht="16.5">
      <c r="A17" s="51"/>
      <c r="B17" s="73" t="s">
        <v>12</v>
      </c>
      <c r="C17" s="82" t="s">
        <v>194</v>
      </c>
      <c r="D17" s="75"/>
      <c r="E17" s="75">
        <v>20148.46</v>
      </c>
      <c r="F17" s="75">
        <f t="shared" si="0"/>
        <v>-20148.46</v>
      </c>
    </row>
    <row r="18" spans="1:6" ht="16.5">
      <c r="A18" s="51"/>
      <c r="B18" s="73" t="s">
        <v>131</v>
      </c>
      <c r="C18" s="82" t="s">
        <v>195</v>
      </c>
      <c r="D18" s="75"/>
      <c r="E18" s="75">
        <v>3438.85</v>
      </c>
      <c r="F18" s="75">
        <f t="shared" si="0"/>
        <v>-3438.85</v>
      </c>
    </row>
    <row r="19" spans="1:6" ht="16.5">
      <c r="A19" s="51"/>
      <c r="B19" s="73" t="s">
        <v>13</v>
      </c>
      <c r="C19" s="82" t="s">
        <v>170</v>
      </c>
      <c r="D19" s="75"/>
      <c r="E19" s="75">
        <v>1099.42</v>
      </c>
      <c r="F19" s="75">
        <f t="shared" si="0"/>
        <v>-1099.42</v>
      </c>
    </row>
    <row r="20" spans="1:6" ht="16.5">
      <c r="A20" s="82"/>
      <c r="B20" s="73" t="s">
        <v>119</v>
      </c>
      <c r="C20" s="82" t="s">
        <v>158</v>
      </c>
      <c r="D20" s="75"/>
      <c r="E20" s="75">
        <v>637.35</v>
      </c>
      <c r="F20" s="75">
        <f t="shared" si="0"/>
        <v>-637.35</v>
      </c>
    </row>
    <row r="21" spans="1:6" ht="16.5">
      <c r="A21" s="82"/>
      <c r="B21" s="73" t="s">
        <v>14</v>
      </c>
      <c r="C21" s="82" t="s">
        <v>137</v>
      </c>
      <c r="D21" s="75"/>
      <c r="E21" s="75">
        <v>1715.56</v>
      </c>
      <c r="F21" s="75">
        <f t="shared" si="0"/>
        <v>-1715.56</v>
      </c>
    </row>
    <row r="22" spans="1:6" ht="16.5">
      <c r="A22" s="76" t="s">
        <v>122</v>
      </c>
      <c r="B22" s="17" t="s">
        <v>120</v>
      </c>
      <c r="C22" s="94" t="s">
        <v>124</v>
      </c>
      <c r="D22" s="18">
        <f>D23</f>
        <v>201900</v>
      </c>
      <c r="E22" s="18">
        <f>E23</f>
        <v>201964.69</v>
      </c>
      <c r="F22" s="18">
        <f>F23</f>
        <v>-64.69000000000233</v>
      </c>
    </row>
    <row r="23" spans="1:6" ht="16.5">
      <c r="A23" s="78" t="s">
        <v>123</v>
      </c>
      <c r="B23" s="79" t="s">
        <v>15</v>
      </c>
      <c r="C23" s="95" t="s">
        <v>125</v>
      </c>
      <c r="D23" s="81">
        <f>D24</f>
        <v>201900</v>
      </c>
      <c r="E23" s="81">
        <f>SUM(E24:E26)</f>
        <v>201964.69</v>
      </c>
      <c r="F23" s="81">
        <f>D23-E23</f>
        <v>-64.69000000000233</v>
      </c>
    </row>
    <row r="24" spans="1:6" ht="16.5">
      <c r="A24" s="96"/>
      <c r="B24" s="97" t="s">
        <v>16</v>
      </c>
      <c r="C24" s="98" t="s">
        <v>159</v>
      </c>
      <c r="D24" s="20">
        <v>201900</v>
      </c>
      <c r="E24" s="20">
        <v>181756.2</v>
      </c>
      <c r="F24" s="20">
        <f>D24-E24</f>
        <v>20143.79999999999</v>
      </c>
    </row>
    <row r="25" spans="1:6" ht="16.5">
      <c r="A25" s="96"/>
      <c r="B25" s="97" t="s">
        <v>17</v>
      </c>
      <c r="C25" s="98" t="s">
        <v>196</v>
      </c>
      <c r="D25" s="20"/>
      <c r="E25" s="20">
        <v>17436.09</v>
      </c>
      <c r="F25" s="20">
        <f>D25-E25</f>
        <v>-17436.09</v>
      </c>
    </row>
    <row r="26" spans="1:6" ht="16.5">
      <c r="A26" s="96"/>
      <c r="B26" s="97" t="s">
        <v>18</v>
      </c>
      <c r="C26" s="98" t="s">
        <v>197</v>
      </c>
      <c r="D26" s="20"/>
      <c r="E26" s="20">
        <v>2772.4</v>
      </c>
      <c r="F26" s="20">
        <f>D26-E26</f>
        <v>-2772.4</v>
      </c>
    </row>
    <row r="27" spans="1:6" ht="15" customHeight="1">
      <c r="A27" s="76" t="s">
        <v>43</v>
      </c>
      <c r="B27" s="17" t="s">
        <v>19</v>
      </c>
      <c r="C27" s="18" t="s">
        <v>45</v>
      </c>
      <c r="D27" s="18">
        <f>D28+D32</f>
        <v>1390000</v>
      </c>
      <c r="E27" s="18">
        <f>E28+E32</f>
        <v>1390217.2800000003</v>
      </c>
      <c r="F27" s="18">
        <f>F28+F32</f>
        <v>-217.2800000001589</v>
      </c>
    </row>
    <row r="28" spans="1:6" ht="16.5">
      <c r="A28" s="78" t="s">
        <v>44</v>
      </c>
      <c r="B28" s="79" t="s">
        <v>20</v>
      </c>
      <c r="C28" s="81" t="s">
        <v>46</v>
      </c>
      <c r="D28" s="81">
        <f>SUM(D29:D31)</f>
        <v>130000</v>
      </c>
      <c r="E28" s="81">
        <f>SUM(E29:E31)</f>
        <v>126168.11</v>
      </c>
      <c r="F28" s="81">
        <f aca="true" t="shared" si="1" ref="F28:F45">D28-E28</f>
        <v>3831.8899999999994</v>
      </c>
    </row>
    <row r="29" spans="1:6" ht="16.5">
      <c r="A29" s="51"/>
      <c r="B29" s="73" t="s">
        <v>21</v>
      </c>
      <c r="C29" s="75" t="s">
        <v>47</v>
      </c>
      <c r="D29" s="75">
        <v>130000</v>
      </c>
      <c r="E29" s="75">
        <v>125057.39</v>
      </c>
      <c r="F29" s="75">
        <f t="shared" si="1"/>
        <v>4942.610000000001</v>
      </c>
    </row>
    <row r="30" spans="1:6" ht="16.5">
      <c r="A30" s="51"/>
      <c r="B30" s="73" t="s">
        <v>22</v>
      </c>
      <c r="C30" s="75" t="s">
        <v>171</v>
      </c>
      <c r="D30" s="75"/>
      <c r="E30" s="75">
        <v>1103.1</v>
      </c>
      <c r="F30" s="75">
        <f t="shared" si="1"/>
        <v>-1103.1</v>
      </c>
    </row>
    <row r="31" spans="1:6" ht="16.5">
      <c r="A31" s="51"/>
      <c r="B31" s="73" t="s">
        <v>23</v>
      </c>
      <c r="C31" s="75" t="s">
        <v>200</v>
      </c>
      <c r="D31" s="75"/>
      <c r="E31" s="75">
        <v>7.62</v>
      </c>
      <c r="F31" s="75">
        <f t="shared" si="1"/>
        <v>-7.62</v>
      </c>
    </row>
    <row r="32" spans="1:6" ht="16.5">
      <c r="A32" s="78" t="s">
        <v>48</v>
      </c>
      <c r="B32" s="79" t="s">
        <v>24</v>
      </c>
      <c r="C32" s="81" t="s">
        <v>49</v>
      </c>
      <c r="D32" s="81">
        <f>D33+D37</f>
        <v>1260000</v>
      </c>
      <c r="E32" s="81">
        <f>SUM(E33:E39)</f>
        <v>1264049.1700000002</v>
      </c>
      <c r="F32" s="81">
        <f t="shared" si="1"/>
        <v>-4049.1700000001583</v>
      </c>
    </row>
    <row r="33" spans="1:6" ht="16.5">
      <c r="A33" s="51"/>
      <c r="B33" s="73" t="s">
        <v>25</v>
      </c>
      <c r="C33" s="75" t="s">
        <v>172</v>
      </c>
      <c r="D33" s="75">
        <v>850000</v>
      </c>
      <c r="E33" s="75">
        <v>807563.68</v>
      </c>
      <c r="F33" s="75">
        <f t="shared" si="1"/>
        <v>42436.31999999995</v>
      </c>
    </row>
    <row r="34" spans="1:6" ht="16.5">
      <c r="A34" s="51"/>
      <c r="B34" s="73" t="s">
        <v>26</v>
      </c>
      <c r="C34" s="75" t="s">
        <v>173</v>
      </c>
      <c r="D34" s="75"/>
      <c r="E34" s="75">
        <v>13262.42</v>
      </c>
      <c r="F34" s="75">
        <f t="shared" si="1"/>
        <v>-13262.42</v>
      </c>
    </row>
    <row r="35" spans="1:6" ht="16.5">
      <c r="A35" s="51"/>
      <c r="B35" s="73" t="s">
        <v>27</v>
      </c>
      <c r="C35" s="75" t="s">
        <v>190</v>
      </c>
      <c r="D35" s="75"/>
      <c r="E35" s="75">
        <v>3324.15</v>
      </c>
      <c r="F35" s="75">
        <f t="shared" si="1"/>
        <v>-3324.15</v>
      </c>
    </row>
    <row r="36" spans="1:6" ht="16.5">
      <c r="A36" s="51"/>
      <c r="B36" s="73" t="s">
        <v>28</v>
      </c>
      <c r="C36" s="75" t="s">
        <v>201</v>
      </c>
      <c r="D36" s="75"/>
      <c r="E36" s="75">
        <v>189.15</v>
      </c>
      <c r="F36" s="75">
        <f t="shared" si="1"/>
        <v>-189.15</v>
      </c>
    </row>
    <row r="37" spans="1:6" ht="16.5">
      <c r="A37" s="51"/>
      <c r="B37" s="73" t="s">
        <v>29</v>
      </c>
      <c r="C37" s="75" t="s">
        <v>202</v>
      </c>
      <c r="D37" s="75">
        <v>410000</v>
      </c>
      <c r="E37" s="75">
        <v>436680.23</v>
      </c>
      <c r="F37" s="75">
        <f t="shared" si="1"/>
        <v>-26680.22999999998</v>
      </c>
    </row>
    <row r="38" spans="1:6" ht="16.5">
      <c r="A38" s="51"/>
      <c r="B38" s="73" t="s">
        <v>30</v>
      </c>
      <c r="C38" s="75" t="s">
        <v>174</v>
      </c>
      <c r="D38" s="75"/>
      <c r="E38" s="75">
        <v>2029.54</v>
      </c>
      <c r="F38" s="75">
        <f t="shared" si="1"/>
        <v>-2029.54</v>
      </c>
    </row>
    <row r="39" spans="1:6" ht="16.5">
      <c r="A39" s="51"/>
      <c r="B39" s="73" t="s">
        <v>31</v>
      </c>
      <c r="C39" s="75" t="s">
        <v>203</v>
      </c>
      <c r="D39" s="75"/>
      <c r="E39" s="75">
        <v>1000</v>
      </c>
      <c r="F39" s="75">
        <f t="shared" si="1"/>
        <v>-1000</v>
      </c>
    </row>
    <row r="40" spans="1:6" ht="58.5" customHeight="1">
      <c r="A40" s="15" t="s">
        <v>50</v>
      </c>
      <c r="B40" s="17" t="s">
        <v>32</v>
      </c>
      <c r="C40" s="18" t="s">
        <v>107</v>
      </c>
      <c r="D40" s="18">
        <f>D41</f>
        <v>128900</v>
      </c>
      <c r="E40" s="18">
        <f>E41</f>
        <v>130426.81</v>
      </c>
      <c r="F40" s="18">
        <f t="shared" si="1"/>
        <v>-1526.8099999999977</v>
      </c>
    </row>
    <row r="41" spans="1:6" ht="57.75" customHeight="1">
      <c r="A41" s="16" t="s">
        <v>51</v>
      </c>
      <c r="B41" s="79" t="s">
        <v>33</v>
      </c>
      <c r="C41" s="81" t="s">
        <v>108</v>
      </c>
      <c r="D41" s="81">
        <v>128900</v>
      </c>
      <c r="E41" s="81">
        <v>130426.81</v>
      </c>
      <c r="F41" s="81">
        <f t="shared" si="1"/>
        <v>-1526.8099999999977</v>
      </c>
    </row>
    <row r="42" spans="1:6" ht="42.75" customHeight="1">
      <c r="A42" s="15" t="s">
        <v>204</v>
      </c>
      <c r="B42" s="17" t="s">
        <v>34</v>
      </c>
      <c r="C42" s="18" t="s">
        <v>205</v>
      </c>
      <c r="D42" s="18">
        <f>SUM(D43:D43)</f>
        <v>0</v>
      </c>
      <c r="E42" s="18">
        <f>SUM(E43:E43)</f>
        <v>78.98</v>
      </c>
      <c r="F42" s="18">
        <f t="shared" si="1"/>
        <v>-78.98</v>
      </c>
    </row>
    <row r="43" spans="1:6" ht="27">
      <c r="A43" s="19" t="s">
        <v>206</v>
      </c>
      <c r="B43" s="73" t="s">
        <v>35</v>
      </c>
      <c r="C43" s="75" t="s">
        <v>207</v>
      </c>
      <c r="D43" s="75">
        <v>0</v>
      </c>
      <c r="E43" s="75">
        <v>78.98</v>
      </c>
      <c r="F43" s="75">
        <f t="shared" si="1"/>
        <v>-78.98</v>
      </c>
    </row>
    <row r="44" spans="1:6" ht="18.75" customHeight="1">
      <c r="A44" s="15" t="s">
        <v>132</v>
      </c>
      <c r="B44" s="17" t="s">
        <v>36</v>
      </c>
      <c r="C44" s="18" t="s">
        <v>54</v>
      </c>
      <c r="D44" s="18">
        <f>D45</f>
        <v>30000</v>
      </c>
      <c r="E44" s="18">
        <f>E45</f>
        <v>27560.68</v>
      </c>
      <c r="F44" s="18">
        <f t="shared" si="1"/>
        <v>2439.3199999999997</v>
      </c>
    </row>
    <row r="45" spans="1:6" ht="16.5">
      <c r="A45" s="19"/>
      <c r="B45" s="73" t="s">
        <v>37</v>
      </c>
      <c r="C45" s="75" t="s">
        <v>55</v>
      </c>
      <c r="D45" s="75">
        <v>30000</v>
      </c>
      <c r="E45" s="75">
        <v>27560.68</v>
      </c>
      <c r="F45" s="75">
        <f t="shared" si="1"/>
        <v>2439.3199999999997</v>
      </c>
    </row>
    <row r="46" spans="1:6" ht="15" customHeight="1">
      <c r="A46" s="21" t="s">
        <v>86</v>
      </c>
      <c r="B46" s="83" t="s">
        <v>38</v>
      </c>
      <c r="C46" s="84"/>
      <c r="D46" s="84">
        <f>D14+D22+D27+D40+D42+D44</f>
        <v>2144300</v>
      </c>
      <c r="E46" s="84">
        <f>E14+E22+E27+E40+E42+E44</f>
        <v>2182367.9400000004</v>
      </c>
      <c r="F46" s="84">
        <f>F14+F22+F27+F40+F42+F44</f>
        <v>-38067.940000000104</v>
      </c>
    </row>
    <row r="47" spans="1:6" ht="15" customHeight="1">
      <c r="A47" s="15" t="s">
        <v>56</v>
      </c>
      <c r="B47" s="17" t="s">
        <v>39</v>
      </c>
      <c r="C47" s="18" t="s">
        <v>57</v>
      </c>
      <c r="D47" s="18">
        <f>SUM(D48:D51)</f>
        <v>1265544</v>
      </c>
      <c r="E47" s="18">
        <f>SUM(E48:E51)</f>
        <v>1265455.92</v>
      </c>
      <c r="F47" s="18">
        <f>D47-E47</f>
        <v>88.0800000000745</v>
      </c>
    </row>
    <row r="48" spans="1:6" ht="39" customHeight="1">
      <c r="A48" s="93" t="s">
        <v>133</v>
      </c>
      <c r="B48" s="79" t="s">
        <v>40</v>
      </c>
      <c r="C48" s="81" t="s">
        <v>58</v>
      </c>
      <c r="D48" s="81">
        <v>859780</v>
      </c>
      <c r="E48" s="81">
        <v>859780</v>
      </c>
      <c r="F48" s="81">
        <f>D48-E48</f>
        <v>0</v>
      </c>
    </row>
    <row r="49" spans="1:6" ht="67.5" customHeight="1">
      <c r="A49" s="93" t="s">
        <v>134</v>
      </c>
      <c r="B49" s="79" t="s">
        <v>52</v>
      </c>
      <c r="C49" s="81" t="s">
        <v>59</v>
      </c>
      <c r="D49" s="81">
        <v>118580</v>
      </c>
      <c r="E49" s="81">
        <v>118580</v>
      </c>
      <c r="F49" s="81">
        <f>D49-E49</f>
        <v>0</v>
      </c>
    </row>
    <row r="50" spans="1:6" ht="67.5" customHeight="1">
      <c r="A50" s="93" t="s">
        <v>175</v>
      </c>
      <c r="B50" s="79" t="s">
        <v>53</v>
      </c>
      <c r="C50" s="81" t="s">
        <v>176</v>
      </c>
      <c r="D50" s="81">
        <v>287184</v>
      </c>
      <c r="E50" s="81">
        <v>287174.9</v>
      </c>
      <c r="F50" s="81">
        <f>D50-E50</f>
        <v>9.099999999976717</v>
      </c>
    </row>
    <row r="51" spans="1:6" ht="72.75" customHeight="1">
      <c r="A51" s="93" t="s">
        <v>208</v>
      </c>
      <c r="B51" s="79" t="s">
        <v>126</v>
      </c>
      <c r="C51" s="81" t="s">
        <v>209</v>
      </c>
      <c r="D51" s="81">
        <v>0</v>
      </c>
      <c r="E51" s="81">
        <v>-78.98</v>
      </c>
      <c r="F51" s="81">
        <f>D51-E51</f>
        <v>78.98</v>
      </c>
    </row>
    <row r="52" spans="1:6" ht="30.75" customHeight="1">
      <c r="A52" s="85" t="s">
        <v>117</v>
      </c>
      <c r="B52" s="87">
        <v>410</v>
      </c>
      <c r="C52" s="87" t="s">
        <v>92</v>
      </c>
      <c r="D52" s="86"/>
      <c r="E52" s="86"/>
      <c r="F52" s="90">
        <v>-21484.98</v>
      </c>
    </row>
  </sheetData>
  <sheetProtection/>
  <mergeCells count="6">
    <mergeCell ref="A9:E9"/>
    <mergeCell ref="A1:E1"/>
    <mergeCell ref="A2:E2"/>
    <mergeCell ref="B4:D4"/>
    <mergeCell ref="B5:D5"/>
    <mergeCell ref="A6:D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="150" zoomScaleNormal="150" zoomScalePageLayoutView="0" workbookViewId="0" topLeftCell="A55">
      <selection activeCell="C55" sqref="C55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19.00390625" style="0" customWidth="1"/>
    <col min="4" max="4" width="12.7109375" style="0" customWidth="1"/>
    <col min="5" max="5" width="12.00390625" style="0" customWidth="1"/>
    <col min="6" max="6" width="11.7109375" style="0" customWidth="1"/>
  </cols>
  <sheetData>
    <row r="1" spans="1:6" ht="16.5">
      <c r="A1" s="112" t="s">
        <v>69</v>
      </c>
      <c r="B1" s="112"/>
      <c r="C1" s="112"/>
      <c r="D1" s="112"/>
      <c r="E1" s="113" t="s">
        <v>96</v>
      </c>
      <c r="F1" s="113"/>
    </row>
    <row r="2" spans="1:6" ht="41.25" customHeight="1">
      <c r="A2" s="92" t="s">
        <v>0</v>
      </c>
      <c r="B2" s="92" t="s">
        <v>1</v>
      </c>
      <c r="C2" s="92" t="s">
        <v>99</v>
      </c>
      <c r="D2" s="92" t="s">
        <v>94</v>
      </c>
      <c r="E2" s="92" t="s">
        <v>2</v>
      </c>
      <c r="F2" s="92" t="s">
        <v>60</v>
      </c>
    </row>
    <row r="3" spans="1:6" ht="16.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</row>
    <row r="4" spans="1:6" ht="15">
      <c r="A4" s="22" t="s">
        <v>61</v>
      </c>
      <c r="B4" s="23" t="s">
        <v>23</v>
      </c>
      <c r="C4" s="24"/>
      <c r="D4" s="24">
        <f>D6+D32+D41+D49+D54+D15+D39+D35+D13</f>
        <v>3716474</v>
      </c>
      <c r="E4" s="24">
        <f>E6+E32+E41+E49+E54+E15+E39+E35+E13</f>
        <v>3469308.8399999994</v>
      </c>
      <c r="F4" s="24">
        <f>D4-E4</f>
        <v>247165.16000000061</v>
      </c>
    </row>
    <row r="5" spans="1:6" ht="15">
      <c r="A5" s="40" t="s">
        <v>4</v>
      </c>
      <c r="B5" s="41" t="s">
        <v>24</v>
      </c>
      <c r="C5" s="33"/>
      <c r="D5" s="40"/>
      <c r="E5" s="40"/>
      <c r="F5" s="33"/>
    </row>
    <row r="6" spans="1:6" ht="15">
      <c r="A6" s="114" t="s">
        <v>138</v>
      </c>
      <c r="B6" s="114"/>
      <c r="C6" s="114"/>
      <c r="D6" s="42">
        <f>SUM(D7:D12)</f>
        <v>1527200</v>
      </c>
      <c r="E6" s="42">
        <f>SUM(E7:E12)</f>
        <v>1414254.0899999999</v>
      </c>
      <c r="F6" s="42">
        <f aca="true" t="shared" si="0" ref="F6:F12">D6-E6</f>
        <v>112945.91000000015</v>
      </c>
    </row>
    <row r="7" spans="1:6" ht="15">
      <c r="A7" s="27" t="s">
        <v>116</v>
      </c>
      <c r="B7" s="91">
        <v>220</v>
      </c>
      <c r="C7" s="27" t="s">
        <v>188</v>
      </c>
      <c r="D7" s="28">
        <v>3500</v>
      </c>
      <c r="E7" s="28">
        <v>0</v>
      </c>
      <c r="F7" s="28">
        <f t="shared" si="0"/>
        <v>3500</v>
      </c>
    </row>
    <row r="8" spans="1:9" ht="15">
      <c r="A8" s="14" t="s">
        <v>105</v>
      </c>
      <c r="B8" s="25" t="s">
        <v>26</v>
      </c>
      <c r="C8" s="26" t="s">
        <v>139</v>
      </c>
      <c r="D8" s="26">
        <v>699300</v>
      </c>
      <c r="E8" s="26">
        <v>696611.47</v>
      </c>
      <c r="F8" s="33">
        <f t="shared" si="0"/>
        <v>2688.530000000028</v>
      </c>
      <c r="I8" s="3"/>
    </row>
    <row r="9" spans="1:9" ht="15">
      <c r="A9" s="14" t="s">
        <v>106</v>
      </c>
      <c r="B9" s="25" t="s">
        <v>27</v>
      </c>
      <c r="C9" s="26" t="s">
        <v>140</v>
      </c>
      <c r="D9" s="26">
        <v>325400</v>
      </c>
      <c r="E9" s="26">
        <v>275195.86</v>
      </c>
      <c r="F9" s="33">
        <f t="shared" si="0"/>
        <v>50204.140000000014</v>
      </c>
      <c r="I9" s="3"/>
    </row>
    <row r="10" spans="1:9" ht="15">
      <c r="A10" s="14" t="s">
        <v>210</v>
      </c>
      <c r="B10" s="25" t="s">
        <v>28</v>
      </c>
      <c r="C10" s="26" t="s">
        <v>211</v>
      </c>
      <c r="D10" s="26">
        <v>600</v>
      </c>
      <c r="E10" s="26">
        <v>600</v>
      </c>
      <c r="F10" s="33">
        <f t="shared" si="0"/>
        <v>0</v>
      </c>
      <c r="I10" s="3"/>
    </row>
    <row r="11" spans="1:9" ht="15">
      <c r="A11" s="14" t="s">
        <v>105</v>
      </c>
      <c r="B11" s="25" t="s">
        <v>29</v>
      </c>
      <c r="C11" s="26" t="s">
        <v>141</v>
      </c>
      <c r="D11" s="26">
        <v>382800</v>
      </c>
      <c r="E11" s="26">
        <v>382794.99</v>
      </c>
      <c r="F11" s="33">
        <f t="shared" si="0"/>
        <v>5.010000000009313</v>
      </c>
      <c r="I11" s="3"/>
    </row>
    <row r="12" spans="1:9" ht="15">
      <c r="A12" s="14" t="s">
        <v>106</v>
      </c>
      <c r="B12" s="25" t="s">
        <v>30</v>
      </c>
      <c r="C12" s="26" t="s">
        <v>142</v>
      </c>
      <c r="D12" s="26">
        <v>115600</v>
      </c>
      <c r="E12" s="26">
        <v>59051.77</v>
      </c>
      <c r="F12" s="33">
        <f t="shared" si="0"/>
        <v>56548.23</v>
      </c>
      <c r="I12" s="3"/>
    </row>
    <row r="13" spans="1:9" ht="15">
      <c r="A13" s="115" t="s">
        <v>161</v>
      </c>
      <c r="B13" s="116"/>
      <c r="C13" s="117"/>
      <c r="D13" s="42">
        <f>D14</f>
        <v>10000</v>
      </c>
      <c r="E13" s="42">
        <f>E14</f>
        <v>0</v>
      </c>
      <c r="F13" s="42">
        <f>F14</f>
        <v>10000</v>
      </c>
      <c r="I13" s="3"/>
    </row>
    <row r="14" spans="1:9" ht="15">
      <c r="A14" s="14" t="s">
        <v>65</v>
      </c>
      <c r="B14" s="25" t="s">
        <v>31</v>
      </c>
      <c r="C14" s="26" t="s">
        <v>162</v>
      </c>
      <c r="D14" s="26">
        <v>10000</v>
      </c>
      <c r="E14" s="26">
        <v>0</v>
      </c>
      <c r="F14" s="33">
        <f>D14-E14</f>
        <v>10000</v>
      </c>
      <c r="I14" s="3"/>
    </row>
    <row r="15" spans="1:9" ht="15">
      <c r="A15" s="115" t="s">
        <v>114</v>
      </c>
      <c r="B15" s="116"/>
      <c r="C15" s="117"/>
      <c r="D15" s="42">
        <f>SUM(D16:D31)</f>
        <v>1300310</v>
      </c>
      <c r="E15" s="42">
        <f>SUM(E16:E31)</f>
        <v>1271574.0999999996</v>
      </c>
      <c r="F15" s="42">
        <f>D15-E15</f>
        <v>28735.900000000373</v>
      </c>
      <c r="I15" s="3"/>
    </row>
    <row r="16" spans="1:9" ht="15">
      <c r="A16" s="14" t="s">
        <v>105</v>
      </c>
      <c r="B16" s="25" t="s">
        <v>32</v>
      </c>
      <c r="C16" s="26" t="s">
        <v>177</v>
      </c>
      <c r="D16" s="26">
        <v>770500</v>
      </c>
      <c r="E16" s="26">
        <v>770487.34</v>
      </c>
      <c r="F16" s="33">
        <f>D16-E16</f>
        <v>12.660000000032596</v>
      </c>
      <c r="I16" s="3"/>
    </row>
    <row r="17" spans="1:9" ht="15">
      <c r="A17" s="14" t="s">
        <v>106</v>
      </c>
      <c r="B17" s="25" t="s">
        <v>33</v>
      </c>
      <c r="C17" s="26" t="s">
        <v>178</v>
      </c>
      <c r="D17" s="26">
        <v>111660</v>
      </c>
      <c r="E17" s="26">
        <v>89696.6</v>
      </c>
      <c r="F17" s="33">
        <f aca="true" t="shared" si="1" ref="F17:F31">D17-E17</f>
        <v>21963.399999999994</v>
      </c>
      <c r="I17" s="3"/>
    </row>
    <row r="18" spans="1:9" ht="15">
      <c r="A18" s="14" t="s">
        <v>111</v>
      </c>
      <c r="B18" s="25" t="s">
        <v>34</v>
      </c>
      <c r="C18" s="26" t="s">
        <v>143</v>
      </c>
      <c r="D18" s="26">
        <v>127300</v>
      </c>
      <c r="E18" s="26">
        <v>127267.25</v>
      </c>
      <c r="F18" s="33">
        <f t="shared" si="1"/>
        <v>32.75</v>
      </c>
      <c r="I18" s="3"/>
    </row>
    <row r="19" spans="1:9" ht="15">
      <c r="A19" s="14" t="s">
        <v>62</v>
      </c>
      <c r="B19" s="25" t="s">
        <v>35</v>
      </c>
      <c r="C19" s="26" t="s">
        <v>165</v>
      </c>
      <c r="D19" s="26">
        <v>55700</v>
      </c>
      <c r="E19" s="26">
        <v>55602.65</v>
      </c>
      <c r="F19" s="33">
        <f t="shared" si="1"/>
        <v>97.34999999999854</v>
      </c>
      <c r="I19" s="3"/>
    </row>
    <row r="20" spans="1:9" ht="15">
      <c r="A20" s="14" t="s">
        <v>113</v>
      </c>
      <c r="B20" s="25" t="s">
        <v>36</v>
      </c>
      <c r="C20" s="26" t="s">
        <v>144</v>
      </c>
      <c r="D20" s="26">
        <v>65500</v>
      </c>
      <c r="E20" s="26">
        <v>59830</v>
      </c>
      <c r="F20" s="33">
        <f t="shared" si="1"/>
        <v>5670</v>
      </c>
      <c r="I20" s="3"/>
    </row>
    <row r="21" spans="1:9" ht="15">
      <c r="A21" s="14" t="s">
        <v>110</v>
      </c>
      <c r="B21" s="25" t="s">
        <v>37</v>
      </c>
      <c r="C21" s="26" t="s">
        <v>212</v>
      </c>
      <c r="D21" s="26">
        <v>550</v>
      </c>
      <c r="E21" s="26">
        <v>550</v>
      </c>
      <c r="F21" s="33">
        <f t="shared" si="1"/>
        <v>0</v>
      </c>
      <c r="I21" s="3"/>
    </row>
    <row r="22" spans="1:9" ht="15">
      <c r="A22" s="14" t="s">
        <v>62</v>
      </c>
      <c r="B22" s="25" t="s">
        <v>38</v>
      </c>
      <c r="C22" s="26" t="s">
        <v>179</v>
      </c>
      <c r="D22" s="26">
        <v>1400</v>
      </c>
      <c r="E22" s="26">
        <v>1378.32</v>
      </c>
      <c r="F22" s="33">
        <f t="shared" si="1"/>
        <v>21.680000000000064</v>
      </c>
      <c r="I22" s="3"/>
    </row>
    <row r="23" spans="1:9" ht="15">
      <c r="A23" s="14" t="s">
        <v>63</v>
      </c>
      <c r="B23" s="25" t="s">
        <v>39</v>
      </c>
      <c r="C23" s="26" t="s">
        <v>166</v>
      </c>
      <c r="D23" s="26">
        <v>15600</v>
      </c>
      <c r="E23" s="26">
        <v>15582.21</v>
      </c>
      <c r="F23" s="33">
        <f t="shared" si="1"/>
        <v>17.790000000000873</v>
      </c>
      <c r="I23" s="3"/>
    </row>
    <row r="24" spans="1:9" ht="15">
      <c r="A24" s="14" t="s">
        <v>64</v>
      </c>
      <c r="B24" s="25" t="s">
        <v>40</v>
      </c>
      <c r="C24" s="26" t="s">
        <v>167</v>
      </c>
      <c r="D24" s="26">
        <v>19350</v>
      </c>
      <c r="E24" s="26">
        <v>19304.15</v>
      </c>
      <c r="F24" s="33">
        <f t="shared" si="1"/>
        <v>45.849999999998545</v>
      </c>
      <c r="I24" s="3"/>
    </row>
    <row r="25" spans="1:9" ht="15">
      <c r="A25" s="14" t="s">
        <v>112</v>
      </c>
      <c r="B25" s="25" t="s">
        <v>52</v>
      </c>
      <c r="C25" s="26" t="s">
        <v>145</v>
      </c>
      <c r="D25" s="26">
        <v>19150</v>
      </c>
      <c r="E25" s="26">
        <v>19120.73</v>
      </c>
      <c r="F25" s="33">
        <f t="shared" si="1"/>
        <v>29.270000000000437</v>
      </c>
      <c r="I25" s="3"/>
    </row>
    <row r="26" spans="1:9" ht="15">
      <c r="A26" s="14" t="s">
        <v>109</v>
      </c>
      <c r="B26" s="25" t="s">
        <v>53</v>
      </c>
      <c r="C26" s="26" t="s">
        <v>160</v>
      </c>
      <c r="D26" s="26">
        <v>9200</v>
      </c>
      <c r="E26" s="26">
        <v>8663.43</v>
      </c>
      <c r="F26" s="33">
        <f t="shared" si="1"/>
        <v>536.5699999999997</v>
      </c>
      <c r="I26" s="3"/>
    </row>
    <row r="27" spans="1:9" ht="15">
      <c r="A27" s="14" t="s">
        <v>113</v>
      </c>
      <c r="B27" s="25" t="s">
        <v>126</v>
      </c>
      <c r="C27" s="26" t="s">
        <v>146</v>
      </c>
      <c r="D27" s="26">
        <v>33300</v>
      </c>
      <c r="E27" s="26">
        <v>33271.39</v>
      </c>
      <c r="F27" s="33">
        <f t="shared" si="1"/>
        <v>28.610000000000582</v>
      </c>
      <c r="I27" s="3"/>
    </row>
    <row r="28" spans="1:9" ht="15">
      <c r="A28" s="14" t="s">
        <v>110</v>
      </c>
      <c r="B28" s="25" t="s">
        <v>127</v>
      </c>
      <c r="C28" s="26" t="s">
        <v>191</v>
      </c>
      <c r="D28" s="26">
        <v>3900</v>
      </c>
      <c r="E28" s="26">
        <v>3840</v>
      </c>
      <c r="F28" s="33">
        <f t="shared" si="1"/>
        <v>60</v>
      </c>
      <c r="I28" s="3"/>
    </row>
    <row r="29" spans="1:9" ht="15">
      <c r="A29" s="14" t="s">
        <v>111</v>
      </c>
      <c r="B29" s="25" t="s">
        <v>128</v>
      </c>
      <c r="C29" s="26" t="s">
        <v>147</v>
      </c>
      <c r="D29" s="26">
        <v>38400</v>
      </c>
      <c r="E29" s="26">
        <v>38313.58</v>
      </c>
      <c r="F29" s="33">
        <f t="shared" si="1"/>
        <v>86.41999999999825</v>
      </c>
      <c r="I29" s="3"/>
    </row>
    <row r="30" spans="1:9" ht="15">
      <c r="A30" s="14" t="s">
        <v>65</v>
      </c>
      <c r="B30" s="25" t="s">
        <v>129</v>
      </c>
      <c r="C30" s="26" t="s">
        <v>168</v>
      </c>
      <c r="D30" s="26">
        <v>12400</v>
      </c>
      <c r="E30" s="26">
        <v>12309.4</v>
      </c>
      <c r="F30" s="33">
        <f t="shared" si="1"/>
        <v>90.60000000000036</v>
      </c>
      <c r="I30" s="3"/>
    </row>
    <row r="31" spans="1:9" ht="15">
      <c r="A31" s="14" t="s">
        <v>65</v>
      </c>
      <c r="B31" s="25" t="s">
        <v>130</v>
      </c>
      <c r="C31" s="26" t="s">
        <v>213</v>
      </c>
      <c r="D31" s="26">
        <v>16400</v>
      </c>
      <c r="E31" s="26">
        <v>16357.05</v>
      </c>
      <c r="F31" s="33">
        <f t="shared" si="1"/>
        <v>42.95000000000073</v>
      </c>
      <c r="I31" s="3"/>
    </row>
    <row r="32" spans="1:9" ht="15">
      <c r="A32" s="114" t="s">
        <v>148</v>
      </c>
      <c r="B32" s="114"/>
      <c r="C32" s="114"/>
      <c r="D32" s="42">
        <f>SUM(D33:D34)</f>
        <v>118580</v>
      </c>
      <c r="E32" s="42">
        <f>SUM(E33:E34)</f>
        <v>118580</v>
      </c>
      <c r="F32" s="42">
        <f aca="true" t="shared" si="2" ref="F32:F40">D32-E32</f>
        <v>0</v>
      </c>
      <c r="I32" s="3"/>
    </row>
    <row r="33" spans="1:9" ht="15">
      <c r="A33" s="14" t="s">
        <v>105</v>
      </c>
      <c r="B33" s="29">
        <v>450</v>
      </c>
      <c r="C33" s="30" t="s">
        <v>180</v>
      </c>
      <c r="D33" s="26">
        <v>92699.77</v>
      </c>
      <c r="E33" s="26">
        <v>92699.77</v>
      </c>
      <c r="F33" s="33">
        <f t="shared" si="2"/>
        <v>0</v>
      </c>
      <c r="I33" s="3"/>
    </row>
    <row r="34" spans="1:9" ht="15">
      <c r="A34" s="14" t="s">
        <v>106</v>
      </c>
      <c r="B34" s="29">
        <v>460</v>
      </c>
      <c r="C34" s="30" t="s">
        <v>181</v>
      </c>
      <c r="D34" s="26">
        <v>25880.23</v>
      </c>
      <c r="E34" s="26">
        <v>25880.23</v>
      </c>
      <c r="F34" s="33">
        <f t="shared" si="2"/>
        <v>0</v>
      </c>
      <c r="I34" s="3"/>
    </row>
    <row r="35" spans="1:6" ht="15">
      <c r="A35" s="115" t="s">
        <v>149</v>
      </c>
      <c r="B35" s="116"/>
      <c r="C35" s="117"/>
      <c r="D35" s="101">
        <f>SUM(D36:D38)</f>
        <v>7000</v>
      </c>
      <c r="E35" s="101">
        <f>SUM(E36:E38)</f>
        <v>6999.780000000001</v>
      </c>
      <c r="F35" s="101">
        <f t="shared" si="2"/>
        <v>0.21999999999934516</v>
      </c>
    </row>
    <row r="36" spans="1:6" ht="15">
      <c r="A36" s="14" t="s">
        <v>111</v>
      </c>
      <c r="B36" s="29">
        <v>470</v>
      </c>
      <c r="C36" s="30" t="s">
        <v>182</v>
      </c>
      <c r="D36" s="26">
        <v>2300</v>
      </c>
      <c r="E36" s="26">
        <v>2299.78</v>
      </c>
      <c r="F36" s="102">
        <f t="shared" si="2"/>
        <v>0.2199999999997999</v>
      </c>
    </row>
    <row r="37" spans="1:6" ht="15">
      <c r="A37" s="14" t="s">
        <v>109</v>
      </c>
      <c r="B37" s="29">
        <v>480</v>
      </c>
      <c r="C37" s="30" t="s">
        <v>192</v>
      </c>
      <c r="D37" s="26">
        <v>500</v>
      </c>
      <c r="E37" s="26">
        <v>500</v>
      </c>
      <c r="F37" s="102">
        <f t="shared" si="2"/>
        <v>0</v>
      </c>
    </row>
    <row r="38" spans="1:6" ht="15">
      <c r="A38" s="14" t="s">
        <v>113</v>
      </c>
      <c r="B38" s="29">
        <v>490</v>
      </c>
      <c r="C38" s="30" t="s">
        <v>150</v>
      </c>
      <c r="D38" s="26">
        <v>4200</v>
      </c>
      <c r="E38" s="26">
        <v>4200</v>
      </c>
      <c r="F38" s="102">
        <f t="shared" si="2"/>
        <v>0</v>
      </c>
    </row>
    <row r="39" spans="1:6" ht="15">
      <c r="A39" s="115" t="s">
        <v>151</v>
      </c>
      <c r="B39" s="116"/>
      <c r="C39" s="117"/>
      <c r="D39" s="42">
        <f>D40</f>
        <v>357384</v>
      </c>
      <c r="E39" s="42">
        <f>E40</f>
        <v>312184</v>
      </c>
      <c r="F39" s="42">
        <f t="shared" si="2"/>
        <v>45200</v>
      </c>
    </row>
    <row r="40" spans="1:6" ht="15">
      <c r="A40" s="14" t="s">
        <v>109</v>
      </c>
      <c r="B40" s="91">
        <v>500</v>
      </c>
      <c r="C40" s="99" t="s">
        <v>183</v>
      </c>
      <c r="D40" s="100">
        <v>357384</v>
      </c>
      <c r="E40" s="100">
        <v>312184</v>
      </c>
      <c r="F40" s="100">
        <f t="shared" si="2"/>
        <v>45200</v>
      </c>
    </row>
    <row r="41" spans="1:6" ht="15">
      <c r="A41" s="114" t="s">
        <v>115</v>
      </c>
      <c r="B41" s="114"/>
      <c r="C41" s="114"/>
      <c r="D41" s="42">
        <f>SUM(D42:D48)</f>
        <v>238600</v>
      </c>
      <c r="E41" s="42">
        <f>SUM(E42:E48)</f>
        <v>226533.08999999997</v>
      </c>
      <c r="F41" s="42">
        <f aca="true" t="shared" si="3" ref="F41:F50">D41-E41</f>
        <v>12066.910000000033</v>
      </c>
    </row>
    <row r="42" spans="1:6" ht="15">
      <c r="A42" s="14" t="s">
        <v>109</v>
      </c>
      <c r="B42" s="29">
        <v>510</v>
      </c>
      <c r="C42" s="30" t="s">
        <v>163</v>
      </c>
      <c r="D42" s="26">
        <v>60000</v>
      </c>
      <c r="E42" s="26">
        <v>59988</v>
      </c>
      <c r="F42" s="33">
        <f t="shared" si="3"/>
        <v>12</v>
      </c>
    </row>
    <row r="43" spans="1:6" ht="15">
      <c r="A43" s="14" t="s">
        <v>65</v>
      </c>
      <c r="B43" s="29">
        <v>520</v>
      </c>
      <c r="C43" s="30" t="s">
        <v>184</v>
      </c>
      <c r="D43" s="26">
        <v>19500</v>
      </c>
      <c r="E43" s="26">
        <v>19432.68</v>
      </c>
      <c r="F43" s="33">
        <f t="shared" si="3"/>
        <v>67.31999999999971</v>
      </c>
    </row>
    <row r="44" spans="1:6" ht="15">
      <c r="A44" s="14" t="s">
        <v>64</v>
      </c>
      <c r="B44" s="29">
        <v>530</v>
      </c>
      <c r="C44" s="30" t="s">
        <v>152</v>
      </c>
      <c r="D44" s="26">
        <v>74400</v>
      </c>
      <c r="E44" s="26">
        <v>74382.42</v>
      </c>
      <c r="F44" s="33">
        <f t="shared" si="3"/>
        <v>17.580000000001746</v>
      </c>
    </row>
    <row r="45" spans="1:6" ht="15">
      <c r="A45" s="14" t="s">
        <v>109</v>
      </c>
      <c r="B45" s="29">
        <v>540</v>
      </c>
      <c r="C45" s="30" t="s">
        <v>185</v>
      </c>
      <c r="D45" s="26">
        <v>19000</v>
      </c>
      <c r="E45" s="26">
        <v>18998</v>
      </c>
      <c r="F45" s="33">
        <f t="shared" si="3"/>
        <v>2</v>
      </c>
    </row>
    <row r="46" spans="1:6" ht="15">
      <c r="A46" s="14" t="s">
        <v>111</v>
      </c>
      <c r="B46" s="29">
        <v>550</v>
      </c>
      <c r="C46" s="30" t="s">
        <v>214</v>
      </c>
      <c r="D46" s="26">
        <v>200</v>
      </c>
      <c r="E46" s="26">
        <v>160</v>
      </c>
      <c r="F46" s="33">
        <f t="shared" si="3"/>
        <v>40</v>
      </c>
    </row>
    <row r="47" spans="1:6" ht="15">
      <c r="A47" s="14" t="s">
        <v>109</v>
      </c>
      <c r="B47" s="29">
        <v>560</v>
      </c>
      <c r="C47" s="30" t="s">
        <v>153</v>
      </c>
      <c r="D47" s="26">
        <v>53900</v>
      </c>
      <c r="E47" s="26">
        <v>42063.8</v>
      </c>
      <c r="F47" s="33">
        <f t="shared" si="3"/>
        <v>11836.199999999997</v>
      </c>
    </row>
    <row r="48" spans="1:6" ht="15">
      <c r="A48" s="14" t="s">
        <v>111</v>
      </c>
      <c r="B48" s="29">
        <v>570</v>
      </c>
      <c r="C48" s="30" t="s">
        <v>154</v>
      </c>
      <c r="D48" s="26">
        <v>11600</v>
      </c>
      <c r="E48" s="26">
        <v>11508.19</v>
      </c>
      <c r="F48" s="33">
        <f t="shared" si="3"/>
        <v>91.80999999999949</v>
      </c>
    </row>
    <row r="49" spans="1:6" ht="15">
      <c r="A49" s="114" t="s">
        <v>121</v>
      </c>
      <c r="B49" s="114"/>
      <c r="C49" s="114"/>
      <c r="D49" s="42">
        <f>SUM(D50:D53)</f>
        <v>151200</v>
      </c>
      <c r="E49" s="42">
        <f>SUM(E50:E53)</f>
        <v>113065.57999999999</v>
      </c>
      <c r="F49" s="42">
        <f t="shared" si="3"/>
        <v>38134.42000000001</v>
      </c>
    </row>
    <row r="50" spans="1:6" ht="15">
      <c r="A50" s="14" t="s">
        <v>113</v>
      </c>
      <c r="B50" s="25" t="s">
        <v>215</v>
      </c>
      <c r="C50" s="30" t="s">
        <v>186</v>
      </c>
      <c r="D50" s="26">
        <v>2000</v>
      </c>
      <c r="E50" s="26">
        <v>2000</v>
      </c>
      <c r="F50" s="33">
        <f t="shared" si="3"/>
        <v>0</v>
      </c>
    </row>
    <row r="51" spans="1:6" ht="15">
      <c r="A51" s="14" t="s">
        <v>65</v>
      </c>
      <c r="B51" s="25" t="s">
        <v>216</v>
      </c>
      <c r="C51" s="30" t="s">
        <v>155</v>
      </c>
      <c r="D51" s="26">
        <v>56700</v>
      </c>
      <c r="E51" s="26">
        <v>56631.28</v>
      </c>
      <c r="F51" s="33">
        <f>D51-E51</f>
        <v>68.72000000000116</v>
      </c>
    </row>
    <row r="52" spans="1:6" ht="15">
      <c r="A52" s="14" t="s">
        <v>111</v>
      </c>
      <c r="B52" s="25" t="s">
        <v>217</v>
      </c>
      <c r="C52" s="30" t="s">
        <v>156</v>
      </c>
      <c r="D52" s="26">
        <v>9200</v>
      </c>
      <c r="E52" s="26">
        <v>9109.31</v>
      </c>
      <c r="F52" s="33">
        <f>D52-E52</f>
        <v>90.69000000000051</v>
      </c>
    </row>
    <row r="53" spans="1:6" ht="15">
      <c r="A53" s="14" t="s">
        <v>116</v>
      </c>
      <c r="B53" s="25" t="s">
        <v>218</v>
      </c>
      <c r="C53" s="30" t="s">
        <v>187</v>
      </c>
      <c r="D53" s="26">
        <v>83300</v>
      </c>
      <c r="E53" s="26">
        <v>45324.99</v>
      </c>
      <c r="F53" s="33">
        <f>D53-E53</f>
        <v>37975.01</v>
      </c>
    </row>
    <row r="54" spans="1:6" ht="15">
      <c r="A54" s="114" t="s">
        <v>157</v>
      </c>
      <c r="B54" s="114"/>
      <c r="C54" s="114"/>
      <c r="D54" s="42">
        <f>D55</f>
        <v>6200</v>
      </c>
      <c r="E54" s="42">
        <f>E55</f>
        <v>6118.2</v>
      </c>
      <c r="F54" s="42">
        <f>D54-E54</f>
        <v>81.80000000000018</v>
      </c>
    </row>
    <row r="55" spans="1:6" ht="15">
      <c r="A55" s="14" t="s">
        <v>164</v>
      </c>
      <c r="B55" s="32">
        <v>620</v>
      </c>
      <c r="C55" s="31" t="s">
        <v>169</v>
      </c>
      <c r="D55" s="33">
        <v>6200</v>
      </c>
      <c r="E55" s="33">
        <v>6118.2</v>
      </c>
      <c r="F55" s="33">
        <f>D55-E55</f>
        <v>81.80000000000018</v>
      </c>
    </row>
    <row r="56" spans="1:6" ht="27.75" customHeight="1">
      <c r="A56" s="85" t="s">
        <v>100</v>
      </c>
      <c r="B56" s="88">
        <v>630</v>
      </c>
      <c r="C56" s="88" t="s">
        <v>92</v>
      </c>
      <c r="D56" s="85"/>
      <c r="E56" s="85"/>
      <c r="F56" s="89">
        <v>-21484.98</v>
      </c>
    </row>
    <row r="114" ht="15">
      <c r="G114" s="44"/>
    </row>
    <row r="115" ht="15">
      <c r="G115" s="44"/>
    </row>
    <row r="116" ht="15">
      <c r="G116" s="44"/>
    </row>
    <row r="117" spans="7:8" ht="15">
      <c r="G117" s="45"/>
      <c r="H117" s="3"/>
    </row>
    <row r="118" spans="7:8" ht="15">
      <c r="G118" s="45"/>
      <c r="H118" s="3"/>
    </row>
    <row r="119" spans="7:8" ht="15">
      <c r="G119" s="45"/>
      <c r="H119" s="3"/>
    </row>
    <row r="120" spans="7:8" ht="15">
      <c r="G120" s="45"/>
      <c r="H120" s="3"/>
    </row>
    <row r="121" spans="7:8" ht="15">
      <c r="G121" s="45"/>
      <c r="H121" s="3"/>
    </row>
    <row r="122" spans="7:8" ht="15">
      <c r="G122" s="45"/>
      <c r="H122" s="3"/>
    </row>
    <row r="123" spans="7:8" ht="15">
      <c r="G123" s="45"/>
      <c r="H123" s="3"/>
    </row>
    <row r="124" spans="7:8" ht="15">
      <c r="G124" s="45"/>
      <c r="H124" s="3"/>
    </row>
    <row r="125" spans="7:8" ht="15">
      <c r="G125" s="45"/>
      <c r="H125" s="3"/>
    </row>
    <row r="126" spans="7:8" ht="15">
      <c r="G126" s="45"/>
      <c r="H126" s="3"/>
    </row>
    <row r="127" spans="7:8" ht="15">
      <c r="G127" s="45"/>
      <c r="H127" s="3"/>
    </row>
    <row r="128" spans="7:8" ht="15">
      <c r="G128" s="45"/>
      <c r="H128" s="3"/>
    </row>
    <row r="129" spans="7:8" ht="15">
      <c r="G129" s="45"/>
      <c r="H129" s="3"/>
    </row>
    <row r="130" spans="7:8" ht="15">
      <c r="G130" s="45"/>
      <c r="H130" s="3"/>
    </row>
    <row r="131" spans="7:8" ht="15">
      <c r="G131" s="45"/>
      <c r="H131" s="3"/>
    </row>
    <row r="132" spans="7:8" ht="15">
      <c r="G132" s="45"/>
      <c r="H132" s="3"/>
    </row>
    <row r="133" spans="7:8" ht="15">
      <c r="G133" s="45"/>
      <c r="H133" s="3"/>
    </row>
    <row r="134" spans="7:8" ht="15">
      <c r="G134" s="45"/>
      <c r="H134" s="3"/>
    </row>
    <row r="135" spans="7:8" ht="15">
      <c r="G135" s="45"/>
      <c r="H135" s="3"/>
    </row>
    <row r="136" spans="7:8" ht="15">
      <c r="G136" s="45"/>
      <c r="H136" s="3"/>
    </row>
    <row r="137" ht="15">
      <c r="G137" s="44"/>
    </row>
    <row r="138" ht="15">
      <c r="G138" s="44"/>
    </row>
    <row r="139" ht="15">
      <c r="G139" s="44"/>
    </row>
    <row r="140" ht="15">
      <c r="G140" s="44"/>
    </row>
    <row r="211" spans="1:6" ht="15">
      <c r="A211" s="44"/>
      <c r="B211" s="44"/>
      <c r="C211" s="44"/>
      <c r="D211" s="44"/>
      <c r="E211" s="44"/>
      <c r="F211" s="44"/>
    </row>
    <row r="212" spans="1:6" ht="15">
      <c r="A212" s="44"/>
      <c r="B212" s="44"/>
      <c r="C212" s="44"/>
      <c r="D212" s="44"/>
      <c r="E212" s="44"/>
      <c r="F212" s="44"/>
    </row>
    <row r="213" spans="1:6" ht="15">
      <c r="A213" s="49"/>
      <c r="B213" s="49"/>
      <c r="C213" s="49"/>
      <c r="D213" s="45"/>
      <c r="E213" s="44"/>
      <c r="F213" s="44"/>
    </row>
    <row r="214" spans="1:6" ht="15">
      <c r="A214" s="46"/>
      <c r="B214" s="47"/>
      <c r="C214" s="48"/>
      <c r="D214" s="45"/>
      <c r="E214" s="45"/>
      <c r="F214" s="45"/>
    </row>
    <row r="215" spans="1:6" ht="15">
      <c r="A215" s="46"/>
      <c r="B215" s="47"/>
      <c r="C215" s="48"/>
      <c r="D215" s="45"/>
      <c r="E215" s="45"/>
      <c r="F215" s="45"/>
    </row>
    <row r="216" spans="1:6" ht="15">
      <c r="A216" s="46"/>
      <c r="B216" s="47"/>
      <c r="C216" s="48"/>
      <c r="D216" s="45"/>
      <c r="E216" s="45"/>
      <c r="F216" s="45"/>
    </row>
    <row r="217" spans="1:6" ht="15">
      <c r="A217" s="46"/>
      <c r="B217" s="47"/>
      <c r="C217" s="48"/>
      <c r="D217" s="45"/>
      <c r="E217" s="45"/>
      <c r="F217" s="45"/>
    </row>
    <row r="218" spans="1:6" ht="15">
      <c r="A218" s="46"/>
      <c r="B218" s="47"/>
      <c r="C218" s="48"/>
      <c r="D218" s="45"/>
      <c r="E218" s="45"/>
      <c r="F218" s="45"/>
    </row>
    <row r="219" spans="1:6" ht="15">
      <c r="A219" s="46"/>
      <c r="B219" s="47"/>
      <c r="C219" s="48"/>
      <c r="D219" s="45"/>
      <c r="E219" s="45"/>
      <c r="F219" s="45"/>
    </row>
    <row r="220" spans="1:6" ht="15">
      <c r="A220" s="46"/>
      <c r="B220" s="47"/>
      <c r="C220" s="48"/>
      <c r="D220" s="45"/>
      <c r="E220" s="45"/>
      <c r="F220" s="45"/>
    </row>
    <row r="221" spans="1:6" ht="15">
      <c r="A221" s="46"/>
      <c r="B221" s="47"/>
      <c r="C221" s="48"/>
      <c r="D221" s="45"/>
      <c r="E221" s="45"/>
      <c r="F221" s="45"/>
    </row>
    <row r="222" spans="1:6" ht="15">
      <c r="A222" s="49"/>
      <c r="B222" s="49"/>
      <c r="C222" s="49"/>
      <c r="D222" s="45"/>
      <c r="E222" s="45"/>
      <c r="F222" s="45"/>
    </row>
    <row r="223" spans="1:6" ht="15">
      <c r="A223" s="46"/>
      <c r="B223" s="47"/>
      <c r="C223" s="48"/>
      <c r="D223" s="45"/>
      <c r="E223" s="45"/>
      <c r="F223" s="45"/>
    </row>
    <row r="224" spans="1:6" ht="15">
      <c r="A224" s="46"/>
      <c r="B224" s="47"/>
      <c r="C224" s="48"/>
      <c r="D224" s="45"/>
      <c r="E224" s="45"/>
      <c r="F224" s="45"/>
    </row>
    <row r="225" spans="1:6" ht="15">
      <c r="A225" s="46"/>
      <c r="B225" s="47"/>
      <c r="C225" s="48"/>
      <c r="D225" s="45"/>
      <c r="E225" s="45"/>
      <c r="F225" s="45"/>
    </row>
    <row r="226" spans="1:6" ht="15">
      <c r="A226" s="46"/>
      <c r="B226" s="47"/>
      <c r="C226" s="48"/>
      <c r="D226" s="45"/>
      <c r="E226" s="45"/>
      <c r="F226" s="45"/>
    </row>
    <row r="227" spans="1:6" ht="15">
      <c r="A227" s="46"/>
      <c r="B227" s="47"/>
      <c r="C227" s="48"/>
      <c r="D227" s="45"/>
      <c r="E227" s="45"/>
      <c r="F227" s="45"/>
    </row>
    <row r="228" spans="1:6" ht="15">
      <c r="A228" s="46"/>
      <c r="B228" s="47"/>
      <c r="C228" s="48"/>
      <c r="D228" s="45"/>
      <c r="E228" s="45"/>
      <c r="F228" s="45"/>
    </row>
    <row r="229" spans="1:6" ht="15">
      <c r="A229" s="46"/>
      <c r="B229" s="47"/>
      <c r="C229" s="48"/>
      <c r="D229" s="45"/>
      <c r="E229" s="45"/>
      <c r="F229" s="45"/>
    </row>
    <row r="230" spans="1:6" ht="15">
      <c r="A230" s="46"/>
      <c r="B230" s="47"/>
      <c r="C230" s="48"/>
      <c r="D230" s="45"/>
      <c r="E230" s="45"/>
      <c r="F230" s="45"/>
    </row>
    <row r="231" spans="1:6" ht="15">
      <c r="A231" s="46"/>
      <c r="B231" s="47"/>
      <c r="C231" s="48"/>
      <c r="D231" s="45"/>
      <c r="E231" s="45"/>
      <c r="F231" s="45"/>
    </row>
    <row r="232" spans="1:6" ht="15">
      <c r="A232" s="46"/>
      <c r="B232" s="47"/>
      <c r="C232" s="48"/>
      <c r="D232" s="45"/>
      <c r="E232" s="45"/>
      <c r="F232" s="45"/>
    </row>
    <row r="233" spans="1:6" ht="15">
      <c r="A233" s="46"/>
      <c r="B233" s="47"/>
      <c r="C233" s="48"/>
      <c r="D233" s="45"/>
      <c r="E233" s="45"/>
      <c r="F233" s="45"/>
    </row>
    <row r="234" spans="1:6" ht="15">
      <c r="A234" s="44"/>
      <c r="B234" s="44"/>
      <c r="C234" s="44"/>
      <c r="D234" s="44"/>
      <c r="E234" s="44"/>
      <c r="F234" s="44"/>
    </row>
    <row r="235" spans="1:6" ht="15">
      <c r="A235" s="44"/>
      <c r="B235" s="44"/>
      <c r="C235" s="44"/>
      <c r="D235" s="44"/>
      <c r="E235" s="44"/>
      <c r="F235" s="44"/>
    </row>
    <row r="236" spans="1:6" ht="15">
      <c r="A236" s="44"/>
      <c r="B236" s="44"/>
      <c r="C236" s="44"/>
      <c r="D236" s="44"/>
      <c r="E236" s="44"/>
      <c r="F236" s="44"/>
    </row>
    <row r="237" spans="1:6" ht="15">
      <c r="A237" s="44"/>
      <c r="B237" s="44"/>
      <c r="C237" s="44"/>
      <c r="D237" s="44"/>
      <c r="E237" s="44"/>
      <c r="F237" s="44"/>
    </row>
  </sheetData>
  <sheetProtection/>
  <mergeCells count="11">
    <mergeCell ref="A54:C54"/>
    <mergeCell ref="A39:C39"/>
    <mergeCell ref="A41:C41"/>
    <mergeCell ref="A49:C49"/>
    <mergeCell ref="A35:C35"/>
    <mergeCell ref="A1:D1"/>
    <mergeCell ref="E1:F1"/>
    <mergeCell ref="A6:C6"/>
    <mergeCell ref="A32:C32"/>
    <mergeCell ref="A15:C15"/>
    <mergeCell ref="A13:C1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2.140625" style="0" customWidth="1"/>
    <col min="2" max="2" width="6.57421875" style="0" customWidth="1"/>
    <col min="3" max="3" width="19.7109375" style="0" customWidth="1"/>
    <col min="4" max="4" width="13.28125" style="0" customWidth="1"/>
    <col min="5" max="5" width="13.421875" style="0" customWidth="1"/>
    <col min="6" max="6" width="14.7109375" style="0" customWidth="1"/>
  </cols>
  <sheetData>
    <row r="1" spans="1:7" ht="16.5">
      <c r="A1" s="103" t="s">
        <v>70</v>
      </c>
      <c r="B1" s="122"/>
      <c r="C1" s="122"/>
      <c r="D1" s="122"/>
      <c r="E1" s="122"/>
      <c r="F1" s="120" t="s">
        <v>96</v>
      </c>
      <c r="G1" s="120"/>
    </row>
    <row r="2" spans="1:6" ht="54.75" thickBot="1">
      <c r="A2" s="66" t="s">
        <v>101</v>
      </c>
      <c r="B2" s="66" t="s">
        <v>1</v>
      </c>
      <c r="C2" s="67" t="s">
        <v>102</v>
      </c>
      <c r="D2" s="68" t="s">
        <v>103</v>
      </c>
      <c r="E2" s="68" t="s">
        <v>2</v>
      </c>
      <c r="F2" s="50" t="s">
        <v>60</v>
      </c>
    </row>
    <row r="3" spans="1:6" ht="15">
      <c r="A3" s="25" t="s">
        <v>71</v>
      </c>
      <c r="B3" s="55" t="s">
        <v>72</v>
      </c>
      <c r="C3" s="58" t="s">
        <v>73</v>
      </c>
      <c r="D3" s="59" t="s">
        <v>74</v>
      </c>
      <c r="E3" s="59" t="s">
        <v>75</v>
      </c>
      <c r="F3" s="60" t="s">
        <v>76</v>
      </c>
    </row>
    <row r="4" spans="1:6" ht="32.25" customHeight="1">
      <c r="A4" s="19" t="s">
        <v>77</v>
      </c>
      <c r="B4" s="56">
        <v>500</v>
      </c>
      <c r="C4" s="61"/>
      <c r="D4" s="52">
        <v>306630</v>
      </c>
      <c r="E4" s="52">
        <v>21484.98</v>
      </c>
      <c r="F4" s="62">
        <f>D4-E4</f>
        <v>285145.02</v>
      </c>
    </row>
    <row r="5" spans="1:6" ht="15">
      <c r="A5" s="19" t="s">
        <v>4</v>
      </c>
      <c r="B5" s="56">
        <v>510</v>
      </c>
      <c r="C5" s="61"/>
      <c r="D5" s="52"/>
      <c r="E5" s="52"/>
      <c r="F5" s="62"/>
    </row>
    <row r="6" spans="1:6" ht="30" customHeight="1">
      <c r="A6" s="19" t="s">
        <v>78</v>
      </c>
      <c r="B6" s="56">
        <v>520</v>
      </c>
      <c r="C6" s="61"/>
      <c r="D6" s="52">
        <v>306630</v>
      </c>
      <c r="E6" s="52">
        <v>21484.98</v>
      </c>
      <c r="F6" s="62">
        <f aca="true" t="shared" si="0" ref="F6:F13">D6-E6</f>
        <v>285145.02</v>
      </c>
    </row>
    <row r="7" spans="1:6" ht="15">
      <c r="A7" s="19" t="s">
        <v>79</v>
      </c>
      <c r="B7" s="56"/>
      <c r="C7" s="61"/>
      <c r="D7" s="52"/>
      <c r="E7" s="52"/>
      <c r="F7" s="62"/>
    </row>
    <row r="8" spans="1:6" ht="33" customHeight="1">
      <c r="A8" s="19" t="s">
        <v>80</v>
      </c>
      <c r="B8" s="56">
        <v>530</v>
      </c>
      <c r="C8" s="61"/>
      <c r="D8" s="52">
        <v>0</v>
      </c>
      <c r="E8" s="52">
        <v>0</v>
      </c>
      <c r="F8" s="62">
        <f t="shared" si="0"/>
        <v>0</v>
      </c>
    </row>
    <row r="9" spans="1:6" ht="15">
      <c r="A9" s="19" t="s">
        <v>81</v>
      </c>
      <c r="B9" s="56">
        <v>540</v>
      </c>
      <c r="C9" s="61"/>
      <c r="D9" s="52"/>
      <c r="E9" s="52"/>
      <c r="F9" s="62">
        <f t="shared" si="0"/>
        <v>0</v>
      </c>
    </row>
    <row r="10" spans="1:6" ht="30" customHeight="1">
      <c r="A10" s="19" t="s">
        <v>82</v>
      </c>
      <c r="B10" s="56">
        <v>620</v>
      </c>
      <c r="C10" s="61"/>
      <c r="D10" s="52">
        <v>0</v>
      </c>
      <c r="E10" s="52">
        <v>0</v>
      </c>
      <c r="F10" s="62">
        <f t="shared" si="0"/>
        <v>0</v>
      </c>
    </row>
    <row r="11" spans="1:6" ht="15">
      <c r="A11" s="19" t="s">
        <v>79</v>
      </c>
      <c r="B11" s="56"/>
      <c r="C11" s="61"/>
      <c r="D11" s="52"/>
      <c r="E11" s="52"/>
      <c r="F11" s="62"/>
    </row>
    <row r="12" spans="1:6" ht="15">
      <c r="A12" s="19"/>
      <c r="B12" s="56"/>
      <c r="C12" s="61"/>
      <c r="D12" s="52"/>
      <c r="E12" s="52"/>
      <c r="F12" s="62"/>
    </row>
    <row r="13" spans="1:6" ht="15.75" thickBot="1">
      <c r="A13" s="51" t="s">
        <v>118</v>
      </c>
      <c r="B13" s="56">
        <v>720</v>
      </c>
      <c r="C13" s="63"/>
      <c r="D13" s="64">
        <v>306630</v>
      </c>
      <c r="E13" s="64">
        <v>21484.98</v>
      </c>
      <c r="F13" s="62">
        <f t="shared" si="0"/>
        <v>285145.02</v>
      </c>
    </row>
    <row r="14" spans="1:7" ht="15">
      <c r="A14" s="34" t="s">
        <v>83</v>
      </c>
      <c r="B14" s="35"/>
      <c r="C14" s="57"/>
      <c r="D14" s="118" t="s">
        <v>189</v>
      </c>
      <c r="E14" s="118"/>
      <c r="F14" s="53"/>
      <c r="G14" s="43"/>
    </row>
    <row r="15" spans="1:7" ht="15">
      <c r="A15" s="121" t="s">
        <v>104</v>
      </c>
      <c r="B15" s="121"/>
      <c r="C15" s="37"/>
      <c r="D15" s="119" t="s">
        <v>84</v>
      </c>
      <c r="E15" s="119"/>
      <c r="F15" s="65"/>
      <c r="G15" s="43"/>
    </row>
    <row r="16" spans="1:7" ht="15">
      <c r="A16" s="34" t="s">
        <v>85</v>
      </c>
      <c r="B16" s="34"/>
      <c r="C16" s="36"/>
      <c r="D16" s="119" t="s">
        <v>193</v>
      </c>
      <c r="E16" s="119"/>
      <c r="F16" s="65"/>
      <c r="G16" s="43"/>
    </row>
    <row r="17" spans="1:7" ht="15">
      <c r="A17" s="34"/>
      <c r="B17" s="34"/>
      <c r="C17" s="38"/>
      <c r="D17" s="34"/>
      <c r="E17" s="34"/>
      <c r="F17" s="53"/>
      <c r="G17" s="43"/>
    </row>
    <row r="18" spans="1:6" ht="15">
      <c r="A18" s="39" t="s">
        <v>219</v>
      </c>
      <c r="B18" s="34"/>
      <c r="C18" s="38"/>
      <c r="D18" s="34"/>
      <c r="E18" s="34"/>
      <c r="F18" s="54"/>
    </row>
    <row r="19" spans="1:6" ht="15">
      <c r="A19" s="1"/>
      <c r="B19" s="1"/>
      <c r="C19" s="2"/>
      <c r="D19" s="1"/>
      <c r="E19" s="1"/>
      <c r="F19" s="1"/>
    </row>
  </sheetData>
  <sheetProtection/>
  <mergeCells count="6">
    <mergeCell ref="D14:E14"/>
    <mergeCell ref="D15:E15"/>
    <mergeCell ref="D16:E16"/>
    <mergeCell ref="F1:G1"/>
    <mergeCell ref="A15:B15"/>
    <mergeCell ref="A1:E1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2016-08-05T08:35:40Z</dcterms:modified>
  <cp:category/>
  <cp:version/>
  <cp:contentType/>
  <cp:contentStatus/>
</cp:coreProperties>
</file>